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15480" windowHeight="11640" tabRatio="737" activeTab="0"/>
  </bookViews>
  <sheets>
    <sheet name="załącznik nr 1" sheetId="1" r:id="rId1"/>
    <sheet name="Arkusz2" sheetId="2" r:id="rId2"/>
    <sheet name="Arkusz1" sheetId="3" r:id="rId3"/>
  </sheets>
  <definedNames>
    <definedName name="_xlnm.Print_Area" localSheetId="0">'załącznik nr 1'!$A$1:$M$742</definedName>
    <definedName name="_xlnm.Print_Titles" localSheetId="0">'załącznik nr 1'!$2:$2</definedName>
  </definedNames>
  <calcPr fullCalcOnLoad="1"/>
</workbook>
</file>

<file path=xl/sharedStrings.xml><?xml version="1.0" encoding="utf-8"?>
<sst xmlns="http://schemas.openxmlformats.org/spreadsheetml/2006/main" count="2808" uniqueCount="1154">
  <si>
    <t xml:space="preserve">J01MA02 </t>
  </si>
  <si>
    <t>Ciprofloxacinum</t>
  </si>
  <si>
    <t>100mg/50ml</t>
  </si>
  <si>
    <t>400mg/ 200ml</t>
  </si>
  <si>
    <t>200mg/ 100ml</t>
  </si>
  <si>
    <t>Cefazolinum</t>
  </si>
  <si>
    <t>Cefotaksym</t>
  </si>
  <si>
    <t>Ceftriaksonum</t>
  </si>
  <si>
    <t>Ampicillinum</t>
  </si>
  <si>
    <t>2,0g</t>
  </si>
  <si>
    <t>3,0g</t>
  </si>
  <si>
    <t>Cefamandolum</t>
  </si>
  <si>
    <t>Cloxacylinum</t>
  </si>
  <si>
    <t>Colistinum</t>
  </si>
  <si>
    <t>1mln j.m.</t>
  </si>
  <si>
    <t>Erythromycinum</t>
  </si>
  <si>
    <t xml:space="preserve">Neomycinum </t>
  </si>
  <si>
    <t>11,72mg/g</t>
  </si>
  <si>
    <t>1 000 000j.m.</t>
  </si>
  <si>
    <t>3 000 000j.m.</t>
  </si>
  <si>
    <t>Amoxycilinum</t>
  </si>
  <si>
    <t>J01CA04</t>
  </si>
  <si>
    <t>0,25g/5ml</t>
  </si>
  <si>
    <t>Amoxycillinum</t>
  </si>
  <si>
    <t xml:space="preserve">J01CA04  </t>
  </si>
  <si>
    <t>Azitromycinum</t>
  </si>
  <si>
    <t>J01FA10</t>
  </si>
  <si>
    <t xml:space="preserve">J01DC02  </t>
  </si>
  <si>
    <t>Chloramphenicol</t>
  </si>
  <si>
    <t>Clarithromycinum</t>
  </si>
  <si>
    <t xml:space="preserve">J01FA09  </t>
  </si>
  <si>
    <t>Doxycyclinum</t>
  </si>
  <si>
    <t xml:space="preserve">J01AA02 </t>
  </si>
  <si>
    <t xml:space="preserve">0,1g </t>
  </si>
  <si>
    <t>Eryrtromycinum</t>
  </si>
  <si>
    <t>Furaginum</t>
  </si>
  <si>
    <t>J01XE</t>
  </si>
  <si>
    <t xml:space="preserve">J01GB03  </t>
  </si>
  <si>
    <t>0,08g/2m</t>
  </si>
  <si>
    <t>S01AA11</t>
  </si>
  <si>
    <t>Linkomycinum</t>
  </si>
  <si>
    <t>0,3g/ml</t>
  </si>
  <si>
    <t>Neomycinum</t>
  </si>
  <si>
    <t>Nifuroxazidum</t>
  </si>
  <si>
    <t>220mg/5ml</t>
  </si>
  <si>
    <t>Norfloxacinum</t>
  </si>
  <si>
    <t>J01MA06</t>
  </si>
  <si>
    <t>Roxithromycinum</t>
  </si>
  <si>
    <t xml:space="preserve">J01FA06  </t>
  </si>
  <si>
    <t>Sulfamethoxzolum trimetoprim</t>
  </si>
  <si>
    <t>J01EE</t>
  </si>
  <si>
    <t>200mg+40mg</t>
  </si>
  <si>
    <t>Sulfamethoxzolum/ trimetoprim</t>
  </si>
  <si>
    <t>0,48g</t>
  </si>
  <si>
    <t>Propofol-jako nośnik leku emulsja LCT/MCT</t>
  </si>
  <si>
    <t>0,5mg/2ml</t>
  </si>
  <si>
    <t>Ondansetron</t>
  </si>
  <si>
    <t>0,0375g/5ml</t>
  </si>
  <si>
    <t>R03AK</t>
  </si>
  <si>
    <t>0,5mg+0,25mg/ml</t>
  </si>
  <si>
    <t>0,05mg+0,02mg/D</t>
  </si>
  <si>
    <t>Formeterolum</t>
  </si>
  <si>
    <t>R03AC13</t>
  </si>
  <si>
    <t>0,012mg/D</t>
  </si>
  <si>
    <t>Ipratropium bromide</t>
  </si>
  <si>
    <t xml:space="preserve">R03BB01  </t>
  </si>
  <si>
    <t>0,25mg/ml</t>
  </si>
  <si>
    <t>0,02mg/D</t>
  </si>
  <si>
    <t>Budesonidum</t>
  </si>
  <si>
    <t xml:space="preserve">R03BA02  </t>
  </si>
  <si>
    <t>0,5mg/ml</t>
  </si>
  <si>
    <t>x3</t>
  </si>
  <si>
    <t>x100ml</t>
  </si>
  <si>
    <t>x60ml</t>
  </si>
  <si>
    <t>x7</t>
  </si>
  <si>
    <t>x24</t>
  </si>
  <si>
    <t>90 ml</t>
  </si>
  <si>
    <t>250mg/5ml</t>
  </si>
  <si>
    <t>125mg/5ml</t>
  </si>
  <si>
    <t>x50ml</t>
  </si>
  <si>
    <t>0,96g</t>
  </si>
  <si>
    <t>Antazoline</t>
  </si>
  <si>
    <t>Adrenalinum</t>
  </si>
  <si>
    <t xml:space="preserve">C01CA24 </t>
  </si>
  <si>
    <t>Calcium chloride</t>
  </si>
  <si>
    <t>Clemastinum</t>
  </si>
  <si>
    <t>Cocarboxylasum</t>
  </si>
  <si>
    <t>Dexamethazonum</t>
  </si>
  <si>
    <t>Heparinum natricum</t>
  </si>
  <si>
    <t>25000j.m/5ml</t>
  </si>
  <si>
    <t>Kalium chloratum</t>
  </si>
  <si>
    <t>urologiczna</t>
  </si>
  <si>
    <t>żelx30g</t>
  </si>
  <si>
    <t>żel.x30g</t>
  </si>
  <si>
    <t>400ug/ml</t>
  </si>
  <si>
    <t>0,04g/2ml</t>
  </si>
  <si>
    <t>Piracetamum</t>
  </si>
  <si>
    <t>1g/5ml</t>
  </si>
  <si>
    <t>0,5g/ml</t>
  </si>
  <si>
    <t>20mg/g</t>
  </si>
  <si>
    <t>krem 40g</t>
  </si>
  <si>
    <t>krem 400g</t>
  </si>
  <si>
    <t>Suxamethonium chloridum</t>
  </si>
  <si>
    <t>Midazolamum</t>
  </si>
  <si>
    <t>50mg/10ml</t>
  </si>
  <si>
    <t>15mg/3ml</t>
  </si>
  <si>
    <t>5mg/5ml</t>
  </si>
  <si>
    <t xml:space="preserve">N06AA09 </t>
  </si>
  <si>
    <t>Betahistine</t>
  </si>
  <si>
    <t>Buprenorphine</t>
  </si>
  <si>
    <t xml:space="preserve">N02AE01 </t>
  </si>
  <si>
    <t>35ug/h</t>
  </si>
  <si>
    <t>52,5ug/h</t>
  </si>
  <si>
    <t>Carbamazepinum</t>
  </si>
  <si>
    <t>N03AF01</t>
  </si>
  <si>
    <t>Chlorpromazinum</t>
  </si>
  <si>
    <t>0,05g/2ml</t>
  </si>
  <si>
    <t>Clomethiazolum</t>
  </si>
  <si>
    <t>Clonazepamum</t>
  </si>
  <si>
    <t xml:space="preserve">N03AE01 </t>
  </si>
  <si>
    <t>Diazepamum</t>
  </si>
  <si>
    <t xml:space="preserve">N05BA01  </t>
  </si>
  <si>
    <t>Dikalii clorazepas</t>
  </si>
  <si>
    <t>N02CA02</t>
  </si>
  <si>
    <t>Estazolamum</t>
  </si>
  <si>
    <t>Haloperidolum</t>
  </si>
  <si>
    <t xml:space="preserve">N05AD01 </t>
  </si>
  <si>
    <t>10mg/5ml</t>
  </si>
  <si>
    <t>7,5mg</t>
  </si>
  <si>
    <t>Oxazepamum</t>
  </si>
  <si>
    <t>Pernazinum</t>
  </si>
  <si>
    <t>Phenobarbitalum</t>
  </si>
  <si>
    <t>Promazinum</t>
  </si>
  <si>
    <t>Tetrazepam</t>
  </si>
  <si>
    <t>Glucosum</t>
  </si>
  <si>
    <t>Allantoine</t>
  </si>
  <si>
    <t>Allantoine/de-pantenol</t>
  </si>
  <si>
    <t>20mg+50mg/g</t>
  </si>
  <si>
    <t>Alumininium acetotratrate</t>
  </si>
  <si>
    <t>Clotrimazolum</t>
  </si>
  <si>
    <t>Emulsja wodno-olejowa do pielęgnacji ciała np.: Menalind lub równoważna pod względem zastosowania</t>
  </si>
  <si>
    <t xml:space="preserve">emulsja </t>
  </si>
  <si>
    <t>Etacridine lactata</t>
  </si>
  <si>
    <t>5mg/g</t>
  </si>
  <si>
    <t>300j.m./g</t>
  </si>
  <si>
    <t>Hydrocotrisonum</t>
  </si>
  <si>
    <t xml:space="preserve">D07AA02  </t>
  </si>
  <si>
    <t>Hydrogenii Peroxydum</t>
  </si>
  <si>
    <t>Linomag</t>
  </si>
  <si>
    <t>Naproxen</t>
  </si>
  <si>
    <t>Pasta cynkowa</t>
  </si>
  <si>
    <t>Phenylobuthazone</t>
  </si>
  <si>
    <t>0,36g/g</t>
  </si>
  <si>
    <t>Talk</t>
  </si>
  <si>
    <t>Krem z tlenkiem cynku, antyseptyczny, dedykowany do profilaktyki odparzeń, pieluszkowego odparzenia</t>
  </si>
  <si>
    <t>Wazelina biała</t>
  </si>
  <si>
    <t>Wodny roztwór gencjany</t>
  </si>
  <si>
    <t>5g/10ml</t>
  </si>
  <si>
    <t>Amantydyna</t>
  </si>
  <si>
    <t>0,5mg/10ml</t>
  </si>
  <si>
    <t>2mg/ml</t>
  </si>
  <si>
    <t>Pakiet 18</t>
  </si>
  <si>
    <t>4,5g</t>
  </si>
  <si>
    <t>0,1g/50ml</t>
  </si>
  <si>
    <t>0,2g/100ml</t>
  </si>
  <si>
    <t xml:space="preserve">Meropenemum  </t>
  </si>
  <si>
    <t>x12</t>
  </si>
  <si>
    <t xml:space="preserve"> 0,2g/20ml</t>
  </si>
  <si>
    <t>0,2g/500 ml</t>
  </si>
  <si>
    <t>3 g</t>
  </si>
  <si>
    <t>1g/100 ml</t>
  </si>
  <si>
    <t>0,5g/50ml</t>
  </si>
  <si>
    <t>Acidum ascorbinicum</t>
  </si>
  <si>
    <t>0,1mg</t>
  </si>
  <si>
    <t>Cyanocobalamini B12</t>
  </si>
  <si>
    <t xml:space="preserve">B03BA01  </t>
  </si>
  <si>
    <t>Colecalciferolum D3</t>
  </si>
  <si>
    <t>15000j.m/ml</t>
  </si>
  <si>
    <t>1000ug/2ml</t>
  </si>
  <si>
    <t>L-calcidol</t>
  </si>
  <si>
    <t xml:space="preserve">A11CC03  </t>
  </si>
  <si>
    <t>0,25mcg</t>
  </si>
  <si>
    <t>1mcg</t>
  </si>
  <si>
    <t>Phetomenadionum  K</t>
  </si>
  <si>
    <t>0,01/ml</t>
  </si>
  <si>
    <t>Piridoxinum B6</t>
  </si>
  <si>
    <t>Retinolum A</t>
  </si>
  <si>
    <t>50000j.m/ml</t>
  </si>
  <si>
    <t>Riboflavinum B2</t>
  </si>
  <si>
    <t>Thiaminum B1</t>
  </si>
  <si>
    <t>0,025/ml</t>
  </si>
  <si>
    <t>Tocoferolum E</t>
  </si>
  <si>
    <t>0,3/ml</t>
  </si>
  <si>
    <t>Vit.B-composit.</t>
  </si>
  <si>
    <t>12 g/60ml</t>
  </si>
  <si>
    <t>x4</t>
  </si>
  <si>
    <t>1200 mg</t>
  </si>
  <si>
    <t>Tramadol</t>
  </si>
  <si>
    <t>50 mg/ml</t>
  </si>
  <si>
    <t>100mg/2ml</t>
  </si>
  <si>
    <t xml:space="preserve">50 mg </t>
  </si>
  <si>
    <t>N02AX</t>
  </si>
  <si>
    <t>150 mg</t>
  </si>
  <si>
    <t>3g/15ml</t>
  </si>
  <si>
    <t>1 g/2ml</t>
  </si>
  <si>
    <t>2,5g/5ml</t>
  </si>
  <si>
    <t>B02BH</t>
  </si>
  <si>
    <t>0,003g</t>
  </si>
  <si>
    <t xml:space="preserve">wartość </t>
  </si>
  <si>
    <t>0,5g/10ml</t>
  </si>
  <si>
    <t>N02AA01</t>
  </si>
  <si>
    <t xml:space="preserve">Pethidinum </t>
  </si>
  <si>
    <t>50mg/ml</t>
  </si>
  <si>
    <t>0,1mg/2ml</t>
  </si>
  <si>
    <t xml:space="preserve">N02AB03  </t>
  </si>
  <si>
    <t>25ug/h</t>
  </si>
  <si>
    <t>50ug/h</t>
  </si>
  <si>
    <t>75ug/h</t>
  </si>
  <si>
    <t>Alprazolam</t>
  </si>
  <si>
    <t>0,5 mg</t>
  </si>
  <si>
    <t>plaster transdermalny</t>
  </si>
  <si>
    <t>NO6AX</t>
  </si>
  <si>
    <t>N05AD02</t>
  </si>
  <si>
    <t>Pakiet 25</t>
  </si>
  <si>
    <t>x150 ml</t>
  </si>
  <si>
    <t>x15</t>
  </si>
  <si>
    <t>Pentoxyfiline</t>
  </si>
  <si>
    <t>0,3g/15 ml</t>
  </si>
  <si>
    <t>Natrii  hydrocarbonas</t>
  </si>
  <si>
    <t>2g/10ml</t>
  </si>
  <si>
    <t>x1 ml</t>
  </si>
  <si>
    <t xml:space="preserve">Pakiet 1 </t>
  </si>
  <si>
    <t>Pakiet 2</t>
  </si>
  <si>
    <t>Pakiet 3</t>
  </si>
  <si>
    <t>Pakiet 9</t>
  </si>
  <si>
    <t>Pakiet 13</t>
  </si>
  <si>
    <t>Pakiet 19</t>
  </si>
  <si>
    <t>Karbetocyna</t>
  </si>
  <si>
    <t xml:space="preserve">50mg/10 ml </t>
  </si>
  <si>
    <t>4mg/ml</t>
  </si>
  <si>
    <t>100 mg</t>
  </si>
  <si>
    <t>40 mg</t>
  </si>
  <si>
    <t>40  mg</t>
  </si>
  <si>
    <t xml:space="preserve"> 10ml</t>
  </si>
  <si>
    <t xml:space="preserve"> x10</t>
  </si>
  <si>
    <t xml:space="preserve"> x 100</t>
  </si>
  <si>
    <t>x 30</t>
  </si>
  <si>
    <t>dopochwowo</t>
  </si>
  <si>
    <t>300 mg Ca</t>
  </si>
  <si>
    <t>x100 ml</t>
  </si>
  <si>
    <t>Torasemid</t>
  </si>
  <si>
    <t>Valsartan</t>
  </si>
  <si>
    <t>x28</t>
  </si>
  <si>
    <t>160 mg</t>
  </si>
  <si>
    <t xml:space="preserve">Verapamil </t>
  </si>
  <si>
    <t>Trimetazydine</t>
  </si>
  <si>
    <t>35 mg</t>
  </si>
  <si>
    <t>x90</t>
  </si>
  <si>
    <t>do oka</t>
  </si>
  <si>
    <t>Sucralfat</t>
  </si>
  <si>
    <t>x250ml</t>
  </si>
  <si>
    <t>Ranitydyna</t>
  </si>
  <si>
    <t>Simvastatyna</t>
  </si>
  <si>
    <t>Aethylum chloratum</t>
  </si>
  <si>
    <t>70 g</t>
  </si>
  <si>
    <t>Amikacyna</t>
  </si>
  <si>
    <t>Acidum acetylosalicylicum</t>
  </si>
  <si>
    <t>75mg</t>
  </si>
  <si>
    <t>doustna
forma rozpuszczalna</t>
  </si>
  <si>
    <t>Aphthin</t>
  </si>
  <si>
    <t>Betaksolol</t>
  </si>
  <si>
    <t>2mg/5ml</t>
  </si>
  <si>
    <t>2mg/1ml</t>
  </si>
  <si>
    <t>x30ml gtt</t>
  </si>
  <si>
    <t>Butamirat</t>
  </si>
  <si>
    <t>1,5mg/1ml</t>
  </si>
  <si>
    <t>5mg/1ml</t>
  </si>
  <si>
    <t>x20ml gtt</t>
  </si>
  <si>
    <t>5 mg/5ml</t>
  </si>
  <si>
    <t>Czopki glicerynowe</t>
  </si>
  <si>
    <t>Diosmin</t>
  </si>
  <si>
    <t>500 mg</t>
  </si>
  <si>
    <t>Duphaston</t>
  </si>
  <si>
    <t>Gliclazid</t>
  </si>
  <si>
    <t>Hioscyne</t>
  </si>
  <si>
    <t>Hydrocortisone</t>
  </si>
  <si>
    <t>Hydrochlorotiazide</t>
  </si>
  <si>
    <t>Indapamide</t>
  </si>
  <si>
    <t>1,5mg</t>
  </si>
  <si>
    <t>Lactulosum</t>
  </si>
  <si>
    <t>7,5g/15ml</t>
  </si>
  <si>
    <t>krople miętowe</t>
  </si>
  <si>
    <t>krople nasercowe</t>
  </si>
  <si>
    <t>Metoclopramid</t>
  </si>
  <si>
    <t>10mg/2ml</t>
  </si>
  <si>
    <t>Mupirocyna</t>
  </si>
  <si>
    <t>do nosa</t>
  </si>
  <si>
    <t>Naphazolinum</t>
  </si>
  <si>
    <t>Nebivolol</t>
  </si>
  <si>
    <t>4mg/4ml</t>
  </si>
  <si>
    <t>x10g</t>
  </si>
  <si>
    <t>Parafina  ciekła</t>
  </si>
  <si>
    <t>x1kg</t>
  </si>
  <si>
    <t>400 mg</t>
  </si>
  <si>
    <t>x 20</t>
  </si>
  <si>
    <t>Perindopril</t>
  </si>
  <si>
    <t>Propafenon</t>
  </si>
  <si>
    <t>150mg</t>
  </si>
  <si>
    <t>Pyrantelum</t>
  </si>
  <si>
    <t>Quetiapine</t>
  </si>
  <si>
    <t>25 mg</t>
  </si>
  <si>
    <t>70 mg</t>
  </si>
  <si>
    <t>100mg/ml</t>
  </si>
  <si>
    <t>Kwas borny</t>
  </si>
  <si>
    <t>8 mg</t>
  </si>
  <si>
    <t>25 mg/5ml</t>
  </si>
  <si>
    <t>50mg/2ml</t>
  </si>
  <si>
    <t>2 mg</t>
  </si>
  <si>
    <t>1mg/ml</t>
  </si>
  <si>
    <t xml:space="preserve">10mg/2ml
</t>
  </si>
  <si>
    <t>10mg/2,5ml</t>
  </si>
  <si>
    <t>5mg/2,5ml</t>
  </si>
  <si>
    <t>25mg/ml</t>
  </si>
  <si>
    <t>15 mg</t>
  </si>
  <si>
    <t>200 mg</t>
  </si>
  <si>
    <t>Pakiet 16</t>
  </si>
  <si>
    <t xml:space="preserve">Pakiet 22 </t>
  </si>
  <si>
    <t>Pakiet 24</t>
  </si>
  <si>
    <t>Pakiet 27</t>
  </si>
  <si>
    <t>Pakiet 28</t>
  </si>
  <si>
    <t>Pakiet 29</t>
  </si>
  <si>
    <t>Pakiet 30</t>
  </si>
  <si>
    <t>Pakiet 5</t>
  </si>
  <si>
    <t xml:space="preserve">Pakiet 10 </t>
  </si>
  <si>
    <t>Pakiet 15</t>
  </si>
  <si>
    <t xml:space="preserve">Pakiet 17  </t>
  </si>
  <si>
    <t xml:space="preserve">Pakiet 21 </t>
  </si>
  <si>
    <t>Pakiet 23</t>
  </si>
  <si>
    <t>Pakiet 26</t>
  </si>
  <si>
    <t xml:space="preserve">x 1 </t>
  </si>
  <si>
    <t xml:space="preserve">Calcium </t>
  </si>
  <si>
    <t>250 mg</t>
  </si>
  <si>
    <t xml:space="preserve"> A02BX
</t>
  </si>
  <si>
    <t>C03CA</t>
  </si>
  <si>
    <t>C01BD</t>
  </si>
  <si>
    <t>B02BA</t>
  </si>
  <si>
    <t>C01BC</t>
  </si>
  <si>
    <t>P02CC</t>
  </si>
  <si>
    <t>A02BA</t>
  </si>
  <si>
    <t>C09CA</t>
  </si>
  <si>
    <t>C08DA</t>
  </si>
  <si>
    <t>C07AB</t>
  </si>
  <si>
    <t>N05AH</t>
  </si>
  <si>
    <t>R06AE</t>
  </si>
  <si>
    <t>C02CA</t>
  </si>
  <si>
    <t>G02CB</t>
  </si>
  <si>
    <t>M04AA</t>
  </si>
  <si>
    <t>120 mg</t>
  </si>
  <si>
    <t>Glucagonum</t>
  </si>
  <si>
    <t xml:space="preserve">Barium sulfuricum </t>
  </si>
  <si>
    <t>1g/ml</t>
  </si>
  <si>
    <t>110 mg</t>
  </si>
  <si>
    <t>Eptakog alfa</t>
  </si>
  <si>
    <t>1 mg(50 K j.m)</t>
  </si>
  <si>
    <t>2mg(100K j.m)</t>
  </si>
  <si>
    <t>B01AF</t>
  </si>
  <si>
    <t>B01AE</t>
  </si>
  <si>
    <t xml:space="preserve">Pakiet 4 </t>
  </si>
  <si>
    <t>Pakiet 7</t>
  </si>
  <si>
    <t>Pakiet 8</t>
  </si>
  <si>
    <t xml:space="preserve">Pakiet 11 </t>
  </si>
  <si>
    <t>Pakiet 12</t>
  </si>
  <si>
    <t xml:space="preserve">Pakiet 20 </t>
  </si>
  <si>
    <t>B01AB07</t>
  </si>
  <si>
    <t>B01AB08</t>
  </si>
  <si>
    <t>B01AB09</t>
  </si>
  <si>
    <t>B01AB10</t>
  </si>
  <si>
    <t>Pakiet 31</t>
  </si>
  <si>
    <t>Pakiet 32</t>
  </si>
  <si>
    <t>Pakiet 33</t>
  </si>
  <si>
    <t>Pakiet 34</t>
  </si>
  <si>
    <t>Pakiet 37</t>
  </si>
  <si>
    <t xml:space="preserve">Pakiet 39  </t>
  </si>
  <si>
    <t>Pakiet 40</t>
  </si>
  <si>
    <t xml:space="preserve">Pakiet 43 </t>
  </si>
  <si>
    <t xml:space="preserve">Pakiet 44  </t>
  </si>
  <si>
    <t>zewnętrzna</t>
  </si>
  <si>
    <t>1 mg</t>
  </si>
  <si>
    <t>HO4AA</t>
  </si>
  <si>
    <t xml:space="preserve">Pakiet 35 </t>
  </si>
  <si>
    <t xml:space="preserve">Pakiet 36   </t>
  </si>
  <si>
    <t xml:space="preserve">Formaldehyd </t>
  </si>
  <si>
    <t>Rivaroksabam</t>
  </si>
  <si>
    <t xml:space="preserve">Dabigatram </t>
  </si>
  <si>
    <t xml:space="preserve">Pakiet 38 </t>
  </si>
  <si>
    <t xml:space="preserve">Pakiet41   </t>
  </si>
  <si>
    <t>Pakiet 42</t>
  </si>
  <si>
    <t xml:space="preserve">Pakiet 45 Płyny infuzyjne w butelkach stojących z dwoma samouszczelniającym, sterylnymi portami </t>
  </si>
  <si>
    <t xml:space="preserve">Pakiet 46 Płyny infuzyjne w butelkach stojących z dwoma samouszczelniającym, sterylnymi portami </t>
  </si>
  <si>
    <t xml:space="preserve">Pakiet 47 Płyny infuzyjne w butelkach stojących z dwoma samouszczelniającym, sterylnymi portami </t>
  </si>
  <si>
    <t xml:space="preserve">Pakiet 48 </t>
  </si>
  <si>
    <t>8,4%/20ml</t>
  </si>
  <si>
    <t xml:space="preserve">Amitryptilinum </t>
  </si>
  <si>
    <t xml:space="preserve">Doxepinum </t>
  </si>
  <si>
    <t>Ephedrinum</t>
  </si>
  <si>
    <t>Hydroxyzinum</t>
  </si>
  <si>
    <t>Mianserinum</t>
  </si>
  <si>
    <t>Ketaminum</t>
  </si>
  <si>
    <t>Propranolol</t>
  </si>
  <si>
    <t xml:space="preserve">substancja do receptury </t>
  </si>
  <si>
    <t>Płyn nawadniający hipotoniczny</t>
  </si>
  <si>
    <t>205,6mg/ml</t>
  </si>
  <si>
    <t>Acidum ascorbicum+rutosidum</t>
  </si>
  <si>
    <t>doustna-krople</t>
  </si>
  <si>
    <t xml:space="preserve">x40 ml </t>
  </si>
  <si>
    <t xml:space="preserve"> x100</t>
  </si>
  <si>
    <t>0,0025g/2,5ml</t>
  </si>
  <si>
    <t>0,005g/2,5ml</t>
  </si>
  <si>
    <t xml:space="preserve">Polystyrene sulfonate </t>
  </si>
  <si>
    <t>1 mg/2ml</t>
  </si>
  <si>
    <t xml:space="preserve">Morphinum </t>
  </si>
  <si>
    <t>Ergotaminum</t>
  </si>
  <si>
    <t xml:space="preserve"> 100g</t>
  </si>
  <si>
    <t>200ml</t>
  </si>
  <si>
    <t>5 mg/2,5ml</t>
  </si>
  <si>
    <t>10 mg/5ml</t>
  </si>
  <si>
    <t>20 mg/10ml</t>
  </si>
  <si>
    <t xml:space="preserve">x5 </t>
  </si>
  <si>
    <t>50mg/5ml</t>
  </si>
  <si>
    <t xml:space="preserve">x25 </t>
  </si>
  <si>
    <t>20%/10 ml</t>
  </si>
  <si>
    <t>40%/10 ml</t>
  </si>
  <si>
    <t>10%/10 ml</t>
  </si>
  <si>
    <t>x(5+5)</t>
  </si>
  <si>
    <t>2mlx10</t>
  </si>
  <si>
    <t>0,02g/4 ml heavy</t>
  </si>
  <si>
    <t xml:space="preserve">Bupivacainum </t>
  </si>
  <si>
    <t xml:space="preserve">Heparinum </t>
  </si>
  <si>
    <t>Magnesium</t>
  </si>
  <si>
    <t>Lidocainum</t>
  </si>
  <si>
    <t>10%/10ml</t>
  </si>
  <si>
    <t>0,9%/10ml</t>
  </si>
  <si>
    <t>10%/0,5ml</t>
  </si>
  <si>
    <t>23,75-25mg</t>
  </si>
  <si>
    <t>47,5-50mg</t>
  </si>
  <si>
    <t>95-100mg</t>
  </si>
  <si>
    <t>Ciprofloxacinum
worek/butelka-(2porty)</t>
  </si>
  <si>
    <t xml:space="preserve">Albumina ludzka w objętościach dostępnych na rynku w dacie złożenia zamówienia </t>
  </si>
  <si>
    <t xml:space="preserve">
 2mg/2ml</t>
  </si>
  <si>
    <t xml:space="preserve">
 200mg/5ml</t>
  </si>
  <si>
    <t xml:space="preserve">
50mg/5ml</t>
  </si>
  <si>
    <t xml:space="preserve">
 250mg/2ml</t>
  </si>
  <si>
    <t xml:space="preserve">
Norepinephrinum</t>
  </si>
  <si>
    <t>Gastrolit preparat złożony -elektrolity do podawania doustnego</t>
  </si>
  <si>
    <t>x16 tabl. rozpuszczalna</t>
  </si>
  <si>
    <t>x16  tabl. rozpuszczalna</t>
  </si>
  <si>
    <t xml:space="preserve">Ampicillinum/ sulbactam </t>
  </si>
  <si>
    <t>Piperacilinum/ tazobactam</t>
  </si>
  <si>
    <t xml:space="preserve">Imipenem/ cilastine 
</t>
  </si>
  <si>
    <t>iniekcja im, iv</t>
  </si>
  <si>
    <t>Chlorquinaldol/ metronidazolum</t>
  </si>
  <si>
    <t>0,1g/0,25g</t>
  </si>
  <si>
    <t>iniekcja iv, im</t>
  </si>
  <si>
    <t xml:space="preserve">Gentamicin </t>
  </si>
  <si>
    <t>anesetezjologiczna</t>
  </si>
  <si>
    <t xml:space="preserve">
8mg/2ml</t>
  </si>
  <si>
    <t>2mld CFU pałeczek lactobacillus rhamnosus</t>
  </si>
  <si>
    <t>iniekcja/ doustnie</t>
  </si>
  <si>
    <t>doustna/ injekcje</t>
  </si>
  <si>
    <t>Phytomenadione (vit K)</t>
  </si>
  <si>
    <t>Lidocaina</t>
  </si>
  <si>
    <t>iniekcja iv</t>
  </si>
  <si>
    <t xml:space="preserve">Etomidatum emulsja </t>
  </si>
  <si>
    <t>200mg/20ml</t>
  </si>
  <si>
    <t>Roztwór zmodyfikowanej płynnej żelatyny z elektrolitami (Ca, Mg, K, Na)</t>
  </si>
  <si>
    <t xml:space="preserve">x16 tabletka powlekana </t>
  </si>
  <si>
    <t>x1
aerozol (32g= 55ml)</t>
  </si>
  <si>
    <t>x1
(32,25g=55 ml)</t>
  </si>
  <si>
    <t>x1
maść 5g</t>
  </si>
  <si>
    <t>x1
ung.ophtal.x3,5g</t>
  </si>
  <si>
    <t>x1
gtt.ophtal.5ml</t>
  </si>
  <si>
    <t>x1
ung.ophtal.x3g</t>
  </si>
  <si>
    <t>0,2g/20ml</t>
  </si>
  <si>
    <t>10ml</t>
  </si>
  <si>
    <t>20mlx5</t>
  </si>
  <si>
    <t>x20
tabletka musująca</t>
  </si>
  <si>
    <t>x10
tabletka musująca</t>
  </si>
  <si>
    <t>x35ml</t>
  </si>
  <si>
    <t>x70ml</t>
  </si>
  <si>
    <t xml:space="preserve">x30
tabletka podzielna </t>
  </si>
  <si>
    <t xml:space="preserve">system transdermalny </t>
  </si>
  <si>
    <t xml:space="preserve">Sewofluran wraz z udostępnieniem 2  parowników niezbędnych do jego podawania </t>
  </si>
  <si>
    <t>x10 ampułkostrzykawka</t>
  </si>
  <si>
    <t>x5 ampułkostrzykawka</t>
  </si>
  <si>
    <t xml:space="preserve">x28
tabletka podzielna </t>
  </si>
  <si>
    <t>x28
tabletka podzielna</t>
  </si>
  <si>
    <t xml:space="preserve"> x200D
aerozol</t>
  </si>
  <si>
    <t>x 200D
aerozol</t>
  </si>
  <si>
    <t xml:space="preserve">x 60 kapsułek
proszek do inhalacji </t>
  </si>
  <si>
    <t>Fenoterolum+ ipratropium</t>
  </si>
  <si>
    <t>x200D
aerozol</t>
  </si>
  <si>
    <t xml:space="preserve"> x10ml</t>
  </si>
  <si>
    <t>x20
kapsułka "twist off"</t>
  </si>
  <si>
    <t xml:space="preserve">x20ml
płyn do inhalacji </t>
  </si>
  <si>
    <t>x100ml płyn do nebulizacji</t>
  </si>
  <si>
    <t>x20ml
 płyn do inhalacji</t>
  </si>
  <si>
    <t>x15
saszetka</t>
  </si>
  <si>
    <t>3gx20 
saszetka (bez cukru)</t>
  </si>
  <si>
    <t>x30
tabletka
podjęzykowa</t>
  </si>
  <si>
    <t>x96ml</t>
  </si>
  <si>
    <t>x5g gtt</t>
  </si>
  <si>
    <t>x30 saszetka</t>
  </si>
  <si>
    <t>x35g</t>
  </si>
  <si>
    <t>x30g</t>
  </si>
  <si>
    <t xml:space="preserve">x38g
aerozol </t>
  </si>
  <si>
    <t>x15g</t>
  </si>
  <si>
    <t>x150ml</t>
  </si>
  <si>
    <t>x3g</t>
  </si>
  <si>
    <t>x10ml</t>
  </si>
  <si>
    <t>x10 supp.</t>
  </si>
  <si>
    <t>x6 supp.</t>
  </si>
  <si>
    <t>x5ml</t>
  </si>
  <si>
    <t>x100g zasypka</t>
  </si>
  <si>
    <t>x30g krem</t>
  </si>
  <si>
    <t>x75g żel</t>
  </si>
  <si>
    <t>x1
aerozol</t>
  </si>
  <si>
    <t>x20g krem</t>
  </si>
  <si>
    <t>x15ml płyn</t>
  </si>
  <si>
    <t>x100ml aerozol</t>
  </si>
  <si>
    <t>x500ml</t>
  </si>
  <si>
    <t>x100g żel</t>
  </si>
  <si>
    <t>x1l</t>
  </si>
  <si>
    <t>x15g krem</t>
  </si>
  <si>
    <t>x100g butelka</t>
  </si>
  <si>
    <t>x500g</t>
  </si>
  <si>
    <t>x20g</t>
  </si>
  <si>
    <t>x20-30g</t>
  </si>
  <si>
    <t>x50g żel</t>
  </si>
  <si>
    <t>x150g</t>
  </si>
  <si>
    <t xml:space="preserve">x130g aerozol </t>
  </si>
  <si>
    <t>x800g</t>
  </si>
  <si>
    <t>x250g</t>
  </si>
  <si>
    <t>x30g maść</t>
  </si>
  <si>
    <t>x50g płyn</t>
  </si>
  <si>
    <t>x100ml płyn</t>
  </si>
  <si>
    <t>x40g krem</t>
  </si>
  <si>
    <t>Spirytusowy roztwór gencjany</t>
  </si>
  <si>
    <t xml:space="preserve">Tłusty krem dla skóry suchej i wrażliwej, z lanoliną, bez substancji zapachowych i konserwujących, lipofilny, np.: Clobaza </t>
  </si>
  <si>
    <t>x200 ml</t>
  </si>
  <si>
    <t>x10
flakon gotowy do użycia</t>
  </si>
  <si>
    <t xml:space="preserve">Amikacinum </t>
  </si>
  <si>
    <t xml:space="preserve">Gentamicinum </t>
  </si>
  <si>
    <t xml:space="preserve">Tobramycin </t>
  </si>
  <si>
    <t>x100ml
butelka z miękkiego materiału, wyprofilowany otwór wylotowy pozwala na precyzyjne przepłukanie ran</t>
  </si>
  <si>
    <t>x250ml
butelka z miękkiego materiału, wyprofilowany otwór wylotowy pozwala na precyzyjne przepłukanie ran</t>
  </si>
  <si>
    <t>x500 ml
butelka z miękkiego materiału, wyprofilowany otwór wylotowy pozwala na precyzyjne przepłukanie ran</t>
  </si>
  <si>
    <t>Natrium chloratum</t>
  </si>
  <si>
    <t>x1000ml
butelka z miękkiego materiału, wyprofilowany otwór wylotowy pozwala na precyzyjne przepłukanie ran</t>
  </si>
  <si>
    <t>x500 ml</t>
  </si>
  <si>
    <t>x1000ml</t>
  </si>
  <si>
    <t xml:space="preserve">Mannitolum </t>
  </si>
  <si>
    <t xml:space="preserve"> x500ml</t>
  </si>
  <si>
    <t>Penicillinum crystalicum</t>
  </si>
  <si>
    <t>zewnętrznie</t>
  </si>
  <si>
    <t>Neomicinum</t>
  </si>
  <si>
    <t>x10g maść</t>
  </si>
  <si>
    <t>Sulfacetamidum</t>
  </si>
  <si>
    <t xml:space="preserve">Papaverinum </t>
  </si>
  <si>
    <t xml:space="preserve">Atropinum </t>
  </si>
  <si>
    <t>Dopaminum</t>
  </si>
  <si>
    <t>Naloxonum</t>
  </si>
  <si>
    <t>Propofolum</t>
  </si>
  <si>
    <t>Tramadolum</t>
  </si>
  <si>
    <t>Metamizolum</t>
  </si>
  <si>
    <t>Sulphathiazolum argentum</t>
  </si>
  <si>
    <t xml:space="preserve">Lidocainum </t>
  </si>
  <si>
    <t>Hydrocortisinum hemisuccinatum</t>
  </si>
  <si>
    <t>Hioscinum</t>
  </si>
  <si>
    <t xml:space="preserve">Propafenonum </t>
  </si>
  <si>
    <t>Neostygmini</t>
  </si>
  <si>
    <t xml:space="preserve">Ferri hydroxidum saccharum </t>
  </si>
  <si>
    <t xml:space="preserve">Ketoprofenum </t>
  </si>
  <si>
    <t xml:space="preserve">Mivacuronium </t>
  </si>
  <si>
    <t xml:space="preserve">Vecuronium </t>
  </si>
  <si>
    <t xml:space="preserve">Atracurium </t>
  </si>
  <si>
    <t xml:space="preserve">Cisatriacurium </t>
  </si>
  <si>
    <t xml:space="preserve">Methyloprednisolonum </t>
  </si>
  <si>
    <t>Methyloprednisolonum hemisuccinatum</t>
  </si>
  <si>
    <t>x(1+1)</t>
  </si>
  <si>
    <t xml:space="preserve">Ticlopidinum </t>
  </si>
  <si>
    <t xml:space="preserve">Magnesium/ potassium </t>
  </si>
  <si>
    <t xml:space="preserve">Promethazinum </t>
  </si>
  <si>
    <t>Silibininum</t>
  </si>
  <si>
    <t>Sotalo</t>
  </si>
  <si>
    <t xml:space="preserve">x6 tabletka </t>
  </si>
  <si>
    <t>x5 tabletka</t>
  </si>
  <si>
    <t>x100g 
butelka plastikowa zakończona stożkowo</t>
  </si>
  <si>
    <t>Policresulenum</t>
  </si>
  <si>
    <t>x100g</t>
  </si>
  <si>
    <t>Propofol- jako nośnik leku emulsja LCT/MCT technologia lipuro</t>
  </si>
  <si>
    <t>Płyn wieloelektrolitowy (buforowany jabłczanem i octanem-bez udziału mleczanu) zawierający Ca</t>
  </si>
  <si>
    <t>Aplikator typu Mini-spike lub równoważny.  Za równoważny uważa się taki, który: służy do pobierania lub wstrzykiwania leków z /do fiolek i butelek, z filtrem bakteryjnym i jest kompatybilny z zaoferowanymi poniżej płynami</t>
  </si>
  <si>
    <t xml:space="preserve">Aqua </t>
  </si>
  <si>
    <t>Hydrocortisonum/ oxytetracyclinum</t>
  </si>
  <si>
    <t>Codeine/ sulfagaiacol</t>
  </si>
  <si>
    <t>Ferrum+acidum folicum</t>
  </si>
  <si>
    <t>doustnie</t>
  </si>
  <si>
    <t>Odbiałczony dializat z krwi cielęcej</t>
  </si>
  <si>
    <t>Preparat do utrwalania wymazów cytologicznych typu Cytofix</t>
  </si>
  <si>
    <t>Metamizole/ pitophenon/ fenpiverine</t>
  </si>
  <si>
    <t>preparat złożony dla dorosłych</t>
  </si>
  <si>
    <t>Dexpanthenol</t>
  </si>
  <si>
    <t>x20g maść</t>
  </si>
  <si>
    <t>x1 zestaw</t>
  </si>
  <si>
    <t>środek przeczyszczający, ATC A 06 AB 58</t>
  </si>
  <si>
    <t>x500 ml
butelka z miękkiego materiału, otwór wylotowy pozwalający na precyzyjne przepłukanie ran</t>
  </si>
  <si>
    <t xml:space="preserve"> x100ml
worek lub butelka (każdy 2 porty)</t>
  </si>
  <si>
    <t xml:space="preserve"> x200ml
worek lub butelka (każdy 2 porty)</t>
  </si>
  <si>
    <t xml:space="preserve"> x50ml
worek lub butelka (każdy 2 porty)</t>
  </si>
  <si>
    <t>Lakcid lub równoważny w zakresie dawki</t>
  </si>
  <si>
    <t>Sewofluran
Zamawiający posiada aparat dostosowany do podawania produktu SEVORANE, producent AbbVie Polska Sp. z o.o.,
dopuszcza się możliwość zaoferowanie innego produktu pod warunkiem udostępnienia 2 parowników niezbędnych do jego podawania</t>
  </si>
  <si>
    <t>Hemorectal lub równoważny w zakresie zastosowania oraz kodu ATC 05 AX 02, nie dopuszcza się suplementu diety</t>
  </si>
  <si>
    <t xml:space="preserve">Maść pięciornikowa lub równoważna pod względem zawartości wyciągu z kłącza pięciornika w ilości nie mniejszej niż 3g </t>
  </si>
  <si>
    <t xml:space="preserve">środek przeczyszczający na bazie Macrogolu, ATC A 06 AD, przygotowanie do zabiegu wymagające przyjęcia nie więcej niż 2l stężonego roztworu </t>
  </si>
  <si>
    <t>przeczyszczająca wlewka doodbytnicza, kod ATC A 06 AG</t>
  </si>
  <si>
    <t>Pakiet 49</t>
  </si>
  <si>
    <t>dane identyfikujące oferowany asortyment: nazwa handlowa</t>
  </si>
  <si>
    <t>x1</t>
  </si>
  <si>
    <t>2500j.m anty-Xa</t>
  </si>
  <si>
    <t xml:space="preserve">Parafina  ciekła, kod ATC A 06 AA 01, </t>
  </si>
  <si>
    <t>Potassium chloride</t>
  </si>
  <si>
    <t>Magnesium (nie mniej niż 48mg Mg)/ piridoxine, nie dopuszcza się suplementu diety</t>
  </si>
  <si>
    <t>Benzyl benzoate, kod ATC  P 03 AX</t>
  </si>
  <si>
    <t>preparat przeciwodleżynowy typu PCV30 lub równoważny w zakresie składu tj.: zawierający co najmniej Dexapanthenol, Alantoinę, wyciąg z rumianku, wyciąg z kasztanowca</t>
  </si>
  <si>
    <t>Dimetihicon</t>
  </si>
  <si>
    <t>Hydroxethyloskrobia w roztworze elektrolitów (skład elektrololitów podobny jak w osoczu, zawierająca poza NaCl także inne elektrolity )</t>
  </si>
  <si>
    <t>Bakterie kwasu mlekowego, Lactobacillus rhamnosus, Lactobacillus helveticus, produkt zarejestrowany na terenie RP jako lek</t>
  </si>
  <si>
    <t>1,6-2mld</t>
  </si>
  <si>
    <t>40 lub 50mg</t>
  </si>
  <si>
    <t>Theophylinum</t>
  </si>
  <si>
    <t>300mg</t>
  </si>
  <si>
    <t>1,0g</t>
  </si>
  <si>
    <t>0,5g</t>
  </si>
  <si>
    <t>0,25g</t>
  </si>
  <si>
    <t>10mg/ml</t>
  </si>
  <si>
    <t>0,3g</t>
  </si>
  <si>
    <t>0,2g</t>
  </si>
  <si>
    <t>0,125g/5ml</t>
  </si>
  <si>
    <t xml:space="preserve">Płyn wieloelektrolitowy </t>
  </si>
  <si>
    <t>100mg/5ml</t>
  </si>
  <si>
    <t>0,05g</t>
  </si>
  <si>
    <t>0,04g/ml</t>
  </si>
  <si>
    <t>0,1g</t>
  </si>
  <si>
    <t>Fluconazolum</t>
  </si>
  <si>
    <t>0,005g/ml</t>
  </si>
  <si>
    <t>Nystatinum</t>
  </si>
  <si>
    <t>500000j.m</t>
  </si>
  <si>
    <t>100000j.m</t>
  </si>
  <si>
    <t>Enoxaparinum natricum</t>
  </si>
  <si>
    <t>0,04g/0,4ml</t>
  </si>
  <si>
    <t>0,06g/0,6ml</t>
  </si>
  <si>
    <t>0,08g/0,8ml</t>
  </si>
  <si>
    <t>300mg/3ml</t>
  </si>
  <si>
    <t>0,5mg</t>
  </si>
  <si>
    <t>Fenoterolum</t>
  </si>
  <si>
    <t>0,1g/2ml</t>
  </si>
  <si>
    <t>Deferoksamin</t>
  </si>
  <si>
    <t xml:space="preserve">Warfarinum </t>
  </si>
  <si>
    <t>Theophyllinum</t>
  </si>
  <si>
    <t>Baclofenum</t>
  </si>
  <si>
    <t>10mg</t>
  </si>
  <si>
    <t>50mg</t>
  </si>
  <si>
    <t>Etamsylatum</t>
  </si>
  <si>
    <t>12,5mg</t>
  </si>
  <si>
    <t>25mg</t>
  </si>
  <si>
    <t>5mg/ml</t>
  </si>
  <si>
    <t>250mg</t>
  </si>
  <si>
    <t>20mg</t>
  </si>
  <si>
    <t>40mg</t>
  </si>
  <si>
    <t>0.075g</t>
  </si>
  <si>
    <t>Diclofenac sodium/mizoprostol</t>
  </si>
  <si>
    <t>Ibuprofenum</t>
  </si>
  <si>
    <t>Paracetamol+tramadol</t>
  </si>
  <si>
    <t>Paracetamolum</t>
  </si>
  <si>
    <t>Amiodarone</t>
  </si>
  <si>
    <t>0,05g/ml</t>
  </si>
  <si>
    <t>Betamethasone</t>
  </si>
  <si>
    <t>0,004g/ml</t>
  </si>
  <si>
    <t>0,02g/ml</t>
  </si>
  <si>
    <t>100ug/ml</t>
  </si>
  <si>
    <t>Acarbosum</t>
  </si>
  <si>
    <t>50 mg</t>
  </si>
  <si>
    <t>80 mg</t>
  </si>
  <si>
    <t>10 mg</t>
  </si>
  <si>
    <t>1,0g/16ml</t>
  </si>
  <si>
    <t>0,5g/8ml</t>
  </si>
  <si>
    <t>0,25g/4ml</t>
  </si>
  <si>
    <t>Oxytocinum</t>
  </si>
  <si>
    <t>5j.m/ml</t>
  </si>
  <si>
    <t>0,07g/20ml</t>
  </si>
  <si>
    <t>0,001g/ml</t>
  </si>
  <si>
    <t>0,1g/ml</t>
  </si>
  <si>
    <t>Digoxinum</t>
  </si>
  <si>
    <t>0,025g</t>
  </si>
  <si>
    <t>0,04g</t>
  </si>
  <si>
    <t>Salbutamolum</t>
  </si>
  <si>
    <t xml:space="preserve">Flumazenil </t>
  </si>
  <si>
    <t>0,5mg/5ml</t>
  </si>
  <si>
    <t>1mg</t>
  </si>
  <si>
    <t>0,05g/5ml</t>
  </si>
  <si>
    <t>Cetirizinum</t>
  </si>
  <si>
    <t>Clemastinum fumarat.</t>
  </si>
  <si>
    <t>Ferrum</t>
  </si>
  <si>
    <t>Acenocoumarolum</t>
  </si>
  <si>
    <t>4mg</t>
  </si>
  <si>
    <t>Acidum Folicum</t>
  </si>
  <si>
    <t>5mg</t>
  </si>
  <si>
    <t>15mg</t>
  </si>
  <si>
    <t>Amlodypinum</t>
  </si>
  <si>
    <t>Atenololum</t>
  </si>
  <si>
    <t>Bisoprololi fumaras</t>
  </si>
  <si>
    <t>8mg</t>
  </si>
  <si>
    <t>0,01g</t>
  </si>
  <si>
    <t>Calcium carbonate</t>
  </si>
  <si>
    <t>Captoprilum</t>
  </si>
  <si>
    <t>Carbo medicinalis</t>
  </si>
  <si>
    <t>6,25mg</t>
  </si>
  <si>
    <t>Chlorchinaldinum</t>
  </si>
  <si>
    <t>75mcg</t>
  </si>
  <si>
    <t>Dexamethasonum</t>
  </si>
  <si>
    <t>100ug</t>
  </si>
  <si>
    <t xml:space="preserve">Diosmectyt </t>
  </si>
  <si>
    <t>3g</t>
  </si>
  <si>
    <t>Enalaprilum</t>
  </si>
  <si>
    <t>proszek 4.15g</t>
  </si>
  <si>
    <t>Glimepirydum</t>
  </si>
  <si>
    <t>2mg</t>
  </si>
  <si>
    <t>3mg</t>
  </si>
  <si>
    <t>125 mg</t>
  </si>
  <si>
    <t>Levothyroxinum</t>
  </si>
  <si>
    <t>25ug</t>
  </si>
  <si>
    <t>50ug</t>
  </si>
  <si>
    <t>Lisinoprilum</t>
  </si>
  <si>
    <t xml:space="preserve">2mg </t>
  </si>
  <si>
    <t>Loratadinum</t>
  </si>
  <si>
    <t xml:space="preserve">0,25g </t>
  </si>
  <si>
    <t>Metforminum</t>
  </si>
  <si>
    <t>0,85g</t>
  </si>
  <si>
    <t>Metoprololum</t>
  </si>
  <si>
    <t>Nicergolinum</t>
  </si>
  <si>
    <t>Nitrendypinum</t>
  </si>
  <si>
    <t>20mEq K</t>
  </si>
  <si>
    <t>Prednisonum</t>
  </si>
  <si>
    <t>Progesteronum</t>
  </si>
  <si>
    <t>Ramipril</t>
  </si>
  <si>
    <t>Spironolactonum</t>
  </si>
  <si>
    <t>Thiamazolum</t>
  </si>
  <si>
    <t>Omeprazolum</t>
  </si>
  <si>
    <t>Nasadka na butelkę (kompatybilna z zaoferowaną butelką)- umożliwiająca rozpuszczenie leku w fiolce i przeniesienie go do butelki bez użycia dodatkowej igły</t>
  </si>
  <si>
    <t>Przedmiot zamówienia - nazwa międzynarodowa</t>
  </si>
  <si>
    <t>120mg/5ml</t>
  </si>
  <si>
    <t>0,5g/5ml</t>
  </si>
  <si>
    <t>Methyloprednisolone</t>
  </si>
  <si>
    <t>Methyldopum</t>
  </si>
  <si>
    <t>kod ATC</t>
  </si>
  <si>
    <t>C01DA14</t>
  </si>
  <si>
    <t>C09AA05</t>
  </si>
  <si>
    <t xml:space="preserve">N03AG01 </t>
  </si>
  <si>
    <t>J02AC01</t>
  </si>
  <si>
    <t>Pancreatinum 0,15g o składzie:
10000j. Ph.Eur. lipazy 
8000j. Ph.Eur. amylazy 
600j Ph.Eur. proteazy</t>
  </si>
  <si>
    <t>preparat złożony</t>
  </si>
  <si>
    <t xml:space="preserve">B01AC04 </t>
  </si>
  <si>
    <t xml:space="preserve">B01AB06 </t>
  </si>
  <si>
    <t xml:space="preserve">H02AB04 </t>
  </si>
  <si>
    <t>B01AA</t>
  </si>
  <si>
    <t>B03BB</t>
  </si>
  <si>
    <t>C08CA01</t>
  </si>
  <si>
    <t>C08CA02</t>
  </si>
  <si>
    <t>C07AB03</t>
  </si>
  <si>
    <t>A10BF01</t>
  </si>
  <si>
    <t>A10BF02</t>
  </si>
  <si>
    <t>C07AB07</t>
  </si>
  <si>
    <t>C07AB08</t>
  </si>
  <si>
    <t>C07AG02</t>
  </si>
  <si>
    <t>C07AG03</t>
  </si>
  <si>
    <t>C07AG04</t>
  </si>
  <si>
    <t xml:space="preserve">C02AC01 </t>
  </si>
  <si>
    <t xml:space="preserve">H02AB02 </t>
  </si>
  <si>
    <t xml:space="preserve">C01AA05 </t>
  </si>
  <si>
    <t>C01AA06</t>
  </si>
  <si>
    <t xml:space="preserve">C09AA02 </t>
  </si>
  <si>
    <t>C09AA03</t>
  </si>
  <si>
    <t>A10BB12</t>
  </si>
  <si>
    <t>A10BB13</t>
  </si>
  <si>
    <t>A10BB14</t>
  </si>
  <si>
    <t>A10BB15</t>
  </si>
  <si>
    <t xml:space="preserve">H03AA01 </t>
  </si>
  <si>
    <t>H03AA02</t>
  </si>
  <si>
    <t>C09AA04</t>
  </si>
  <si>
    <t xml:space="preserve">R06AX13 </t>
  </si>
  <si>
    <t>C09CA01</t>
  </si>
  <si>
    <t>A10BA02</t>
  </si>
  <si>
    <t>A10BA03</t>
  </si>
  <si>
    <t xml:space="preserve">H02AB04  </t>
  </si>
  <si>
    <t xml:space="preserve">C07AB02 </t>
  </si>
  <si>
    <t xml:space="preserve">C08CA08 </t>
  </si>
  <si>
    <t>C08CA09</t>
  </si>
  <si>
    <t>A12BA01</t>
  </si>
  <si>
    <t>A12BA02</t>
  </si>
  <si>
    <t>H02AB07</t>
  </si>
  <si>
    <t>H02AB08</t>
  </si>
  <si>
    <t xml:space="preserve">G03DA04 </t>
  </si>
  <si>
    <t>C07AA05</t>
  </si>
  <si>
    <t xml:space="preserve">C03DA01 </t>
  </si>
  <si>
    <t>C03DA02</t>
  </si>
  <si>
    <t xml:space="preserve">A07EC01 </t>
  </si>
  <si>
    <t xml:space="preserve">B01AC05  </t>
  </si>
  <si>
    <t>R03DA04</t>
  </si>
  <si>
    <t xml:space="preserve">B01AA03  </t>
  </si>
  <si>
    <t>preparat złożony 0,15g</t>
  </si>
  <si>
    <t>M01AE01</t>
  </si>
  <si>
    <t xml:space="preserve">R03AC02 </t>
  </si>
  <si>
    <t>2,5mg</t>
  </si>
  <si>
    <t>Acidum tranexamicum</t>
  </si>
  <si>
    <t>Adenosinum</t>
  </si>
  <si>
    <t>3mg/ml</t>
  </si>
  <si>
    <t>Dinoprostum</t>
  </si>
  <si>
    <t>0,08g</t>
  </si>
  <si>
    <t>20mg/ml</t>
  </si>
  <si>
    <t>Isosorbidum mononitr.</t>
  </si>
  <si>
    <t>60mg</t>
  </si>
  <si>
    <t>Teikoplanina</t>
  </si>
  <si>
    <t>0,4g</t>
  </si>
  <si>
    <t>Valproate sodium</t>
  </si>
  <si>
    <t>100mg</t>
  </si>
  <si>
    <t>0,002g</t>
  </si>
  <si>
    <t>wartość pakietu</t>
  </si>
  <si>
    <t>Pakiet 14</t>
  </si>
  <si>
    <t xml:space="preserve">0,2g </t>
  </si>
  <si>
    <t>Roztwór glukozy</t>
  </si>
  <si>
    <t>Rocuronium bromide</t>
  </si>
  <si>
    <t xml:space="preserve">szacunkowe zapotrz.wg j.m. </t>
  </si>
  <si>
    <t>12,5 mg</t>
  </si>
  <si>
    <t>Drotaverinum</t>
  </si>
  <si>
    <t xml:space="preserve">Loperamidum </t>
  </si>
  <si>
    <t>proszek 454g</t>
  </si>
  <si>
    <t>Pakiet 6</t>
  </si>
  <si>
    <t>l.p.</t>
  </si>
  <si>
    <t>stawka
 VAT</t>
  </si>
  <si>
    <t>wartość
 netto</t>
  </si>
  <si>
    <t xml:space="preserve">wartość brutto </t>
  </si>
  <si>
    <t>wymagana dawka</t>
  </si>
  <si>
    <t>xxx</t>
  </si>
  <si>
    <t>szt.</t>
  </si>
  <si>
    <t>Aqua pro injectione</t>
  </si>
  <si>
    <t>Sulfasalazinum EN</t>
  </si>
  <si>
    <t>100ml</t>
  </si>
  <si>
    <t xml:space="preserve">Natrium chloratum </t>
  </si>
  <si>
    <t>250ml</t>
  </si>
  <si>
    <t>Płyn Ringera</t>
  </si>
  <si>
    <t>Glucosum+natrium chlorat.2:1</t>
  </si>
  <si>
    <t>Płyn Ringera lactate</t>
  </si>
  <si>
    <t>Rifaximinum</t>
  </si>
  <si>
    <t>Levofloxacinum</t>
  </si>
  <si>
    <t>Metoprololum (zok/zk)</t>
  </si>
  <si>
    <t>80mg/80ml</t>
  </si>
  <si>
    <t>240mg/80ml</t>
  </si>
  <si>
    <t>288,2mg/5ml</t>
  </si>
  <si>
    <t>Carvedilol</t>
  </si>
  <si>
    <t>Dimethicon</t>
  </si>
  <si>
    <t>nazwa producenta</t>
  </si>
  <si>
    <t>wymagana droga podania</t>
  </si>
  <si>
    <t>wymagana postać i wielkość opakowania
j.m.</t>
  </si>
  <si>
    <t>B02AA</t>
  </si>
  <si>
    <t>iniekcja</t>
  </si>
  <si>
    <t>x5</t>
  </si>
  <si>
    <t>doustna</t>
  </si>
  <si>
    <t xml:space="preserve"> x20</t>
  </si>
  <si>
    <t>x6</t>
  </si>
  <si>
    <t>.x60</t>
  </si>
  <si>
    <t>x60</t>
  </si>
  <si>
    <t>x30</t>
  </si>
  <si>
    <t>150ml</t>
  </si>
  <si>
    <t xml:space="preserve"> 4mlx4</t>
  </si>
  <si>
    <t>0,02g/0,2ml</t>
  </si>
  <si>
    <t>Clopidogrel</t>
  </si>
  <si>
    <t xml:space="preserve"> x 28</t>
  </si>
  <si>
    <t>x10</t>
  </si>
  <si>
    <t>Komplex 4 czynników zespołu protrombiny z białkiem S i białkiem C bez zawartości AT III</t>
  </si>
  <si>
    <t>Lidocainum hydrochloricum</t>
  </si>
  <si>
    <t xml:space="preserve"> 10mlx20</t>
  </si>
  <si>
    <t xml:space="preserve"> 20mlx20</t>
  </si>
  <si>
    <t>Roztwór 0,15%KCL z glukozą 5%</t>
  </si>
  <si>
    <t>Roztwór 0,15%KCL z NaCl 0,9%</t>
  </si>
  <si>
    <t>Roztwór 0,3%KCL z NaCl 0,9%</t>
  </si>
  <si>
    <t>Roztwór 0,3%KCL z z glukozą 5%</t>
  </si>
  <si>
    <t>wziewna</t>
  </si>
  <si>
    <t>Allopurinol</t>
  </si>
  <si>
    <t>x50</t>
  </si>
  <si>
    <t>Bromocriptinum</t>
  </si>
  <si>
    <t>M01</t>
  </si>
  <si>
    <t>Doxasosinum</t>
  </si>
  <si>
    <t>.x30</t>
  </si>
  <si>
    <t xml:space="preserve"> x60</t>
  </si>
  <si>
    <t>.x50</t>
  </si>
  <si>
    <t>x100</t>
  </si>
  <si>
    <t>x20</t>
  </si>
  <si>
    <t>Clonidinum hydrochloridum</t>
  </si>
  <si>
    <t>250ug</t>
  </si>
  <si>
    <t>A07CA</t>
  </si>
  <si>
    <t>Kalii citras+ kalii hydrocarbonas</t>
  </si>
  <si>
    <t>10mEq K= 391mgK</t>
  </si>
  <si>
    <t>R03AC03</t>
  </si>
  <si>
    <t>0,1mg/D</t>
  </si>
  <si>
    <t>.x5</t>
  </si>
  <si>
    <t>Glyceroli trinitras</t>
  </si>
  <si>
    <t>10mg/10ml</t>
  </si>
  <si>
    <t>2mg/0,2ml</t>
  </si>
  <si>
    <t>Urapidilum</t>
  </si>
  <si>
    <t>25mg/5ml</t>
  </si>
  <si>
    <t>Bisaccodyl</t>
  </si>
  <si>
    <t>Bromhexinum</t>
  </si>
  <si>
    <t>x40</t>
  </si>
  <si>
    <t>x200</t>
  </si>
  <si>
    <t>Colchicinum</t>
  </si>
  <si>
    <t>50mg/0,2mg</t>
  </si>
  <si>
    <t>0,105gFe</t>
  </si>
  <si>
    <t>Gelatum Aluminum hydrochloricum</t>
  </si>
  <si>
    <t>250g</t>
  </si>
  <si>
    <t>doodbytnicza</t>
  </si>
  <si>
    <t>x75</t>
  </si>
  <si>
    <t>Metronidazol</t>
  </si>
  <si>
    <t>x16</t>
  </si>
  <si>
    <t>100000jm/ml (2,4mln j.m./24ml)</t>
  </si>
  <si>
    <t>24ml-5g</t>
  </si>
  <si>
    <t>dopochwowa</t>
  </si>
  <si>
    <t xml:space="preserve"> x50</t>
  </si>
  <si>
    <t xml:space="preserve"> x30</t>
  </si>
  <si>
    <t xml:space="preserve"> x1000</t>
  </si>
  <si>
    <t>x14</t>
  </si>
  <si>
    <t>Remifentanyl</t>
  </si>
  <si>
    <t>cena jednostowa netto wg j.m.</t>
  </si>
  <si>
    <t>325mg+ 37,5mg</t>
  </si>
  <si>
    <t>17mgMg/ 54mgK</t>
  </si>
  <si>
    <t>irygacja</t>
  </si>
  <si>
    <t>500mg/ 100ml</t>
  </si>
  <si>
    <t>Amoxycilinum + kwas klawulanowy</t>
  </si>
  <si>
    <t>600mg</t>
  </si>
  <si>
    <t>1,2g</t>
  </si>
  <si>
    <t>J01CR02</t>
  </si>
  <si>
    <t>625mg</t>
  </si>
  <si>
    <t>1g</t>
  </si>
  <si>
    <t>Clindamycinum</t>
  </si>
  <si>
    <t xml:space="preserve">J01FF01 </t>
  </si>
  <si>
    <t>Diclofenac</t>
  </si>
  <si>
    <t>Acetylcysteinum</t>
  </si>
  <si>
    <t>0,6g</t>
  </si>
  <si>
    <t>Acetylcysteinum natricum</t>
  </si>
  <si>
    <t>Ambroxoli chloridum</t>
  </si>
  <si>
    <t>Dobutaminum chloridum</t>
  </si>
  <si>
    <t>20mgFe(III)/ml</t>
  </si>
  <si>
    <t>Ketoprofenum</t>
  </si>
  <si>
    <t>M01AE03</t>
  </si>
  <si>
    <t>0,5 g</t>
  </si>
  <si>
    <t>Vancomycinum</t>
  </si>
  <si>
    <t xml:space="preserve">A02BC02 </t>
  </si>
  <si>
    <t>Pantoprazolum</t>
  </si>
  <si>
    <t>Atorvastatinum</t>
  </si>
  <si>
    <t>20 mg</t>
  </si>
  <si>
    <t>75 mg</t>
  </si>
  <si>
    <t>x 10</t>
  </si>
  <si>
    <t>x 50</t>
  </si>
  <si>
    <t>600 mg</t>
  </si>
  <si>
    <t xml:space="preserve"> x 5</t>
  </si>
  <si>
    <t>x 56</t>
  </si>
  <si>
    <t>x 28</t>
  </si>
  <si>
    <t>x 1</t>
  </si>
  <si>
    <t xml:space="preserve"> x5</t>
  </si>
  <si>
    <t xml:space="preserve">x10 </t>
  </si>
  <si>
    <t xml:space="preserve"> x21</t>
  </si>
  <si>
    <t>.x14</t>
  </si>
  <si>
    <t>0,4g+0,057g/5ml</t>
  </si>
  <si>
    <t>C10AA</t>
  </si>
  <si>
    <t>5 mg</t>
  </si>
  <si>
    <t>Pipecuronium</t>
  </si>
  <si>
    <t>4 mg</t>
  </si>
  <si>
    <t>Nadroparinum calcium</t>
  </si>
  <si>
    <t>2850jm/0,3 ml</t>
  </si>
  <si>
    <t>3800 jm/0,4ml</t>
  </si>
  <si>
    <t>5700jm/0,6ml</t>
  </si>
  <si>
    <t>7600jm/0,8ml</t>
  </si>
  <si>
    <t>1.</t>
  </si>
  <si>
    <t>Aplikator typu Mini-spike lub równoważny. Za równoważny uważa się taki, który: służy do pobierania lub wstrzykiwania leków z /do fiolkek i butelek z filtrem bakteryjnym i jest kompatybilny z zaoferowaną butelką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</si>
  <si>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</si>
  <si>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</si>
  <si>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</si>
  <si>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</si>
  <si>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</si>
  <si>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</si>
  <si>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</si>
  <si>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</si>
  <si>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</si>
  <si>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</si>
  <si>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</si>
  <si>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</si>
  <si>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</si>
  <si>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Dalteparinum natricum</t>
  </si>
  <si>
    <t>5000j.m anty-Xa</t>
  </si>
  <si>
    <t>12500j.m anty-Xa</t>
  </si>
  <si>
    <t>15000j.m anty-Xa</t>
  </si>
  <si>
    <t>18000j.m anty-Xa</t>
  </si>
  <si>
    <t>inhalacja</t>
  </si>
  <si>
    <t>240 mg/80ml</t>
  </si>
  <si>
    <t>360mg/120ml</t>
  </si>
  <si>
    <t>Amikacinum</t>
  </si>
  <si>
    <t>250mg/100ml</t>
  </si>
  <si>
    <t>500mg/100ml</t>
  </si>
  <si>
    <t>1000mg/100ml</t>
  </si>
  <si>
    <t>200mg</t>
  </si>
  <si>
    <t>250mlx6</t>
  </si>
  <si>
    <t>Cefuroximum</t>
  </si>
  <si>
    <t>J01DC02</t>
  </si>
  <si>
    <t>0,75g</t>
  </si>
  <si>
    <t>1,5g</t>
  </si>
  <si>
    <t>Ceftazidimum</t>
  </si>
  <si>
    <t>2g</t>
  </si>
  <si>
    <t>Metronidazolum</t>
  </si>
  <si>
    <t>Furosemidum</t>
  </si>
  <si>
    <t>Injectio natrii chlorati</t>
  </si>
  <si>
    <t>500mg</t>
  </si>
  <si>
    <r>
      <t xml:space="preserve">x100ml
</t>
    </r>
    <r>
      <rPr>
        <sz val="7"/>
        <rFont val="Calibri"/>
        <family val="2"/>
      </rPr>
      <t xml:space="preserve">worek lub butelka (każde z 2 portami) </t>
    </r>
  </si>
  <si>
    <r>
      <t xml:space="preserve">x100
</t>
    </r>
    <r>
      <rPr>
        <sz val="7"/>
        <rFont val="Calibri"/>
        <family val="2"/>
      </rPr>
      <t>rozpuszczalnik do iniekcji</t>
    </r>
  </si>
  <si>
    <r>
      <t xml:space="preserve">x30
</t>
    </r>
    <r>
      <rPr>
        <sz val="7"/>
        <rFont val="Calibri"/>
        <family val="2"/>
      </rPr>
      <t>o zmodyfikowanym uwalnianiu</t>
    </r>
  </si>
  <si>
    <r>
      <t xml:space="preserve">x30
</t>
    </r>
    <r>
      <rPr>
        <sz val="7"/>
        <rFont val="Calibri"/>
        <family val="2"/>
      </rPr>
      <t>tabletka o zmodyfikowanym uwalnianiu</t>
    </r>
  </si>
  <si>
    <r>
      <t xml:space="preserve">x60
</t>
    </r>
    <r>
      <rPr>
        <sz val="7"/>
        <rFont val="Calibri"/>
        <family val="2"/>
      </rPr>
      <t>o zmodyfikowanym uwalnianiu</t>
    </r>
  </si>
  <si>
    <r>
      <t xml:space="preserve">x90
</t>
    </r>
    <r>
      <rPr>
        <sz val="7"/>
        <rFont val="Calibri"/>
        <family val="2"/>
      </rPr>
      <t>o zmodyfikowanym uwalnianiu</t>
    </r>
  </si>
  <si>
    <r>
      <t xml:space="preserve">x60
</t>
    </r>
    <r>
      <rPr>
        <sz val="7"/>
        <rFont val="Calibri"/>
        <family val="2"/>
      </rPr>
      <t>tabletka o zmodyfikowanym uwalnianiu</t>
    </r>
  </si>
  <si>
    <r>
      <t xml:space="preserve">x1
</t>
    </r>
    <r>
      <rPr>
        <sz val="7"/>
        <rFont val="Calibri"/>
        <family val="2"/>
      </rPr>
      <t>tabletka podzielna</t>
    </r>
  </si>
  <si>
    <r>
      <t xml:space="preserve">x12 
</t>
    </r>
    <r>
      <rPr>
        <sz val="7"/>
        <rFont val="Calibri"/>
        <family val="2"/>
      </rPr>
      <t>tabletka musująca</t>
    </r>
  </si>
  <si>
    <t>x150 ml aerozol</t>
  </si>
  <si>
    <t>Ornithine aspartate</t>
  </si>
  <si>
    <t xml:space="preserve">Amiodaron </t>
  </si>
  <si>
    <t>0,15g</t>
  </si>
  <si>
    <t>x100ml szkło</t>
  </si>
  <si>
    <t>x30 tabl.</t>
  </si>
  <si>
    <t>x20tabl.</t>
  </si>
  <si>
    <t>x 5amp.</t>
  </si>
  <si>
    <t>240mg</t>
  </si>
  <si>
    <t>350mg</t>
  </si>
  <si>
    <t>x50 ml</t>
  </si>
  <si>
    <t>250 ml szkło</t>
  </si>
  <si>
    <t>Allantoinum</t>
  </si>
  <si>
    <t>30g maść</t>
  </si>
  <si>
    <t>Aciclovir</t>
  </si>
  <si>
    <t>x10amp.</t>
  </si>
  <si>
    <t>75g</t>
  </si>
  <si>
    <t>doustne</t>
  </si>
  <si>
    <t>x 1op.</t>
  </si>
  <si>
    <t>Ornithine aspartas</t>
  </si>
  <si>
    <t>400mg</t>
  </si>
  <si>
    <t>800mg</t>
  </si>
  <si>
    <t xml:space="preserve">zewnętrznie </t>
  </si>
  <si>
    <t>krem 2g</t>
  </si>
  <si>
    <t>Glyceryl trinitrate</t>
  </si>
  <si>
    <t>0,4 mg/dawka</t>
  </si>
  <si>
    <t>aerozol 200 dawek</t>
  </si>
  <si>
    <t>Eplerenonum</t>
  </si>
  <si>
    <t>x30tabl.</t>
  </si>
  <si>
    <t>3 ml x 5 fiol.</t>
  </si>
  <si>
    <t>100 j.m./ml</t>
  </si>
  <si>
    <t>3 ml x 10 fiol.</t>
  </si>
  <si>
    <t>Collagenase</t>
  </si>
  <si>
    <t>1,2 j.m./g</t>
  </si>
  <si>
    <t>maść 20 g</t>
  </si>
  <si>
    <t>Trimebutinum</t>
  </si>
  <si>
    <t>100 tabl.</t>
  </si>
  <si>
    <t>zawiesina 15 ml</t>
  </si>
  <si>
    <t>Terlipessin</t>
  </si>
  <si>
    <t>1mg/8,5ml</t>
  </si>
  <si>
    <t>x5amp.</t>
  </si>
  <si>
    <t>Alteplase</t>
  </si>
  <si>
    <t>x1amp.</t>
  </si>
  <si>
    <t xml:space="preserve">x60 </t>
  </si>
  <si>
    <t>Levomepromazine</t>
  </si>
  <si>
    <t>Oliwka do masażu</t>
  </si>
  <si>
    <t>oliwka</t>
  </si>
  <si>
    <t xml:space="preserve">Zofenopril </t>
  </si>
  <si>
    <t>30mg</t>
  </si>
  <si>
    <t>x28 tabl.</t>
  </si>
  <si>
    <t>Phytomenadionum  K</t>
  </si>
  <si>
    <t>Losartan</t>
  </si>
  <si>
    <t>Insulina ludzka rekombinowana szybko i krótkodziałająca, początek działania insuliny po 15-30 minutach, długość działania 7-8 godzin</t>
  </si>
  <si>
    <t>Insulina detemir, długodziałający analog insuliny ludzkiej</t>
  </si>
  <si>
    <t>Insulina aspart, analog insuliny ludzkiej o krótkim czasie działania</t>
  </si>
  <si>
    <t>Insulina ludzka dwufazowa, zawierająca 30% insuliny rozpuszczalnej i 70% insuliny izofanowej</t>
  </si>
  <si>
    <t>Insulina ludzka dwufazowa, zawierająca 40% insuliny rozpuszczalnej i 60% insuliny izofanowej</t>
  </si>
  <si>
    <t>Insulina ludzka dwufazowa, zawierająca 50% insuliny rozpuszczalnej i 50% insuliny izofanowej</t>
  </si>
  <si>
    <t>Insulina izofanowa o pośrednio wydłużonym okresie działania</t>
  </si>
  <si>
    <t>Analog insuliny o dwufazowym uwalnianiu, zawierająca 30% szybko działającej insuliny aspart oraz 70% insuliny aspart krystalizowanej z protaminą o pośrednim czasie działania</t>
  </si>
  <si>
    <t>Pakiet 50</t>
  </si>
  <si>
    <t xml:space="preserve">Niskoosmolarny środek kontrastowy (LOCM) </t>
  </si>
  <si>
    <t>Pakiet 51</t>
  </si>
  <si>
    <t>Pakiet 52</t>
  </si>
  <si>
    <t>Fentanylum</t>
  </si>
  <si>
    <t>250mlx1</t>
  </si>
  <si>
    <t>Roztwór aminokwasów oraz roztwór węglowodanów w połączeniu z elektrolitami w stosunku objętościowym 1:1. Podanie do żyły głównej. Wartość energetyczna całkowita 1000kcal.</t>
  </si>
  <si>
    <t xml:space="preserve">Roztwór aminokwasów oraz roztwór węglowodanów w połączeniu z elektrolitami w stosunku objętościowym 1:1. Podanie do żyły głównej. </t>
  </si>
  <si>
    <t>Roztwór aminokwasów i elektrolitów bez zawartości węglowodanów. Podanie do żyły centralnej</t>
  </si>
  <si>
    <t>Wodny roztwór aminokwasów bez zawartości elektrolitów i węglowodanów.</t>
  </si>
  <si>
    <t xml:space="preserve">10% emulsja tłuszczowa do wlewów dożylnych. Zawiera olej sojowy, lecytynę jaja i glicerol. </t>
  </si>
  <si>
    <t>Zestaw 3 roztworów: aminokwasów, glukozy i emulsji tłuszczowej do wlewu do żyły głównej. Wartość energetyczna 1400 kcal.</t>
  </si>
  <si>
    <t>Zestaw 2 roztworów (aminokwasów i glukozy) i emulsji tłuszczowej do przygotowania wlewu do żyły głównej i obwodowej. Wartość energetyczna 995 kcal.</t>
  </si>
  <si>
    <t xml:space="preserve">20% emulsja tłuszczowa do wlewów dożylnych. Zawiera olej sojowy, lecytynę jaja i glicerol. </t>
  </si>
  <si>
    <t>1000ML</t>
  </si>
  <si>
    <t>2000ML</t>
  </si>
  <si>
    <t>10% 500ML</t>
  </si>
  <si>
    <t>8% 500ML</t>
  </si>
  <si>
    <t>500 ml</t>
  </si>
  <si>
    <t>1540 ml</t>
  </si>
  <si>
    <t>1250 ml</t>
  </si>
  <si>
    <t>iv</t>
  </si>
  <si>
    <t>flakon x 1</t>
  </si>
  <si>
    <t>butelka</t>
  </si>
  <si>
    <t>opakowanie</t>
  </si>
  <si>
    <t>worek 3 komorowy</t>
  </si>
  <si>
    <t>Pakiet 53 płyny do żywienia pozajelitowego</t>
  </si>
  <si>
    <t>Pakiet 54 płyny do żywienia dojelitowego</t>
  </si>
  <si>
    <t>Dieta normokaloryczna (1kcal/ml), bogatoresztkowa normalizująca glikemię,  przeznaczona dla pacjentów chorych na cukrzycę, o niskiej zawartości węglowodanów (skrobia  i fruktoza) max. do 12g/100ml, o dużej  zawartości błonnika do 2,4g/100ml, zawierająca białka do 4,6 g/100 ml, o osmolarności 270 - 387 mosmol/l. /Nutrison Advanced Diason/ lub równoważne.</t>
  </si>
  <si>
    <t>Dieta normokaloryczna (1kcal/ml) bogatobiałkowa, immonomodulująca
bogatobiałkowa – co najmniej5,5g/100 ml z glutaminą i argininą, zawierająca tłuszcze MCT , bez lub z:  ω-3 kwasy tłuszczowe, błonnikiem, o osmolarności do 315 mosmol/l.
/Nutrison Advanced Cubison/ lub równoważne.</t>
  </si>
  <si>
    <t xml:space="preserve">Dieta normokaloryczna (1 kcal/ml) bogatoresztkowa, o wysokiej zawartości błonnika – co najmniej 1,5g/100ml, zawierająca białko, tłuszcze LCT i ω-3 kwasy tłuszczowe, o niskiej osmolarności do 285 mosmol/l, regulująca pracę jelit. Nutrison Multi Fibre lub równoważne  </t>
  </si>
  <si>
    <t>Dieta bezresztkowa, hiperkaloryczna (1,25 kcal/ml), wysokobiałkowa, bezglutenowa. Typu Nutrison Protein Plus lub równoważne</t>
  </si>
  <si>
    <t>500 ML</t>
  </si>
  <si>
    <t>oryginal, 500 ml</t>
  </si>
  <si>
    <t xml:space="preserve"> 1000ml</t>
  </si>
  <si>
    <t>1000 ML</t>
  </si>
  <si>
    <t>1000 ml</t>
  </si>
  <si>
    <t>500ML</t>
  </si>
  <si>
    <t>225 G  proszek</t>
  </si>
  <si>
    <t>500ml</t>
  </si>
  <si>
    <t>easy bag</t>
  </si>
  <si>
    <t>proszek</t>
  </si>
  <si>
    <t>worek</t>
  </si>
  <si>
    <t>Dieta wysokoenergetyczna, bezglutenowa. Emulsja tłuszczowa zawierająca mieszankę tłuszczów roślinnych,bogata w  wielonienasycone kwasy tłuszczowe, nie zawiera laktozy</t>
  </si>
  <si>
    <t>Dieta normokaloryczna, 1 kcal/ml. Nie zawiera błonnika, glutenu, klinicznie wolna od laktozy, do żywienia dojelitowego przez zgłębnik</t>
  </si>
  <si>
    <t>Dieta bezresztkowa, normokaloryczna (1kcal/ml), bezglutenowa, zawierająca tłuszcze LCD, o niskiej osmolarności ok. 265 mOsm/l</t>
  </si>
  <si>
    <t>Dieta bezresztkowa, normokaloryczna 1 kcal/ml, oligopeptydowa zawierająca hydrolizat serwatki, tłuszcze MCT i lub bez ω-3 kwasy tłuszczowe, normokaloryczna 1 kcal/ml, o osmolarności do 300 mosmol/l</t>
  </si>
  <si>
    <t>Dieta normokaloryczna (1 kcal/ml), bezresztkowa, bezglutenowa, zawierająca białko, tłuszcze LCT i ω-3 kwasy tłuszczowe o osmolarności do 260 mosmol/l ,o smaku neutralnym, do leczenia drogą przewodu pokarmowego</t>
  </si>
  <si>
    <t>Odżywka w proszku, niekompletna pod względem zawartości składników odżywczych, o dużej zawartości białka, małej zawartości tłuszczu i węglowodanów oraz wapnia</t>
  </si>
  <si>
    <t>Dieta bezresztkowa, wysokokaloryczna do 1,5 kcal/ml, bogatobiałkowa – do 21% % energii białkowej, tłuszcze MCT/LCT bez lub z: ω-3 kwasy tłuszczowe, z lub bez błonnika, o osmolarności do 360 mosmol/l do leczenia żywieniowego drogą przewodu pokarmowego</t>
  </si>
  <si>
    <t>Przyrząd grawitacyjny do żywienia dojelitowego w wersji grawitacyjnej, kompatybilny do opak.miękkich  1000ml  z końcówką typu enlock do połączenia ze zgłębnikiem)</t>
  </si>
  <si>
    <t>SmofKabiven Peripheral 3 komorowy worek 1206ml</t>
  </si>
  <si>
    <t>OLIMEL PERI N4E 1500ML</t>
  </si>
  <si>
    <t>'8DB3WF1F'</t>
  </si>
  <si>
    <t>dodatek nr 2 do SIWZ
Załącznik nr 1 do wniosku o wszczęcie postępowania na dostawę produktów leczniczych dla Zachodniego Centrum Medycznego Sp. z o.o. w Krośnie Odrzańskim 
Szczegółowy opis przedmiotu zamówienia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</si>
</sst>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.000\ &quot;zł&quot;_-;\-* #,##0.000\ &quot;zł&quot;_-;_-* &quot;-&quot;??\ &quot;zł&quot;_-;_-@_-"/>
    <numFmt numFmtId="176" formatCode="_-* #,##0.0000\ &quot;zł&quot;_-;\-* #,##0.0000\ &quot;zł&quot;_-;_-* &quot;-&quot;??\ &quot;zł&quot;_-;_-@_-"/>
    <numFmt numFmtId="177" formatCode="_-* #,##0.00000\ &quot;zł&quot;_-;\-* #,##0.00000\ &quot;zł&quot;_-;_-* &quot;-&quot;??\ &quot;zł&quot;_-;_-@_-"/>
    <numFmt numFmtId="178" formatCode="#,##0.00\ [$€-1]"/>
    <numFmt numFmtId="179" formatCode="#,##0.0\ [$€-1]"/>
    <numFmt numFmtId="180" formatCode="#,##0.000\ [$€-1]"/>
    <numFmt numFmtId="181" formatCode="#,##0.0000\ [$€-1]"/>
    <numFmt numFmtId="182" formatCode="#,##0.00\ [$€-1];\-#,##0.00\ [$€-1]"/>
    <numFmt numFmtId="183" formatCode="0.000"/>
    <numFmt numFmtId="184" formatCode="0.000%"/>
    <numFmt numFmtId="185" formatCode="0.0%"/>
    <numFmt numFmtId="186" formatCode="#,##0.00\ &quot;zł&quot;"/>
    <numFmt numFmtId="187" formatCode="#,##0.00\ [$€-1];[Red]\-#,##0.00\ [$€-1]"/>
    <numFmt numFmtId="188" formatCode="[$€-2]\ #,##0.00_);[Red]\([$€-2]\ #,##0.00\)"/>
    <numFmt numFmtId="189" formatCode="_-* #,##0.00\ [$€-1]_-;\-* #,##0.00\ [$€-1]_-;_-* &quot;-&quot;??\ [$€-1]_-;_-@_-"/>
    <numFmt numFmtId="190" formatCode="_-* #,##0.0000\ [$€-1]_-;\-* #,##0.0000\ [$€-1]_-;_-* &quot;-&quot;????\ [$€-1]_-;_-@_-"/>
    <numFmt numFmtId="191" formatCode="0.0"/>
    <numFmt numFmtId="192" formatCode="0.00000"/>
    <numFmt numFmtId="193" formatCode="0.0000"/>
    <numFmt numFmtId="194" formatCode="#,##0.00\ _z_ł"/>
    <numFmt numFmtId="195" formatCode="_-* #,##0.0000\ &quot;zł&quot;_-;\-* #,##0.0000\ &quot;zł&quot;_-;_-* &quot;-&quot;????\ &quot;zł&quot;_-;_-@_-"/>
    <numFmt numFmtId="196" formatCode="#,##0.0000\ [$€-482]"/>
    <numFmt numFmtId="197" formatCode="_-* #,##0.00\ [$zł-415]_-;\-* #,##0.00\ [$zł-415]_-;_-* &quot;-&quot;??\ [$zł-415]_-;_-@_-"/>
    <numFmt numFmtId="198" formatCode="[$-415]General"/>
    <numFmt numFmtId="199" formatCode="[$-415]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8"/>
      <color indexed="12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name val="Arial CE"/>
      <family val="0"/>
    </font>
    <font>
      <sz val="9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D2E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172" fontId="49" fillId="0" borderId="0" applyBorder="0" applyProtection="0">
      <alignment/>
    </xf>
    <xf numFmtId="0" fontId="4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vertical="center" wrapText="1"/>
    </xf>
    <xf numFmtId="170" fontId="8" fillId="33" borderId="12" xfId="0" applyNumberFormat="1" applyFont="1" applyFill="1" applyBorder="1" applyAlignment="1" applyProtection="1">
      <alignment horizontal="center" vertical="center" wrapText="1"/>
      <protection/>
    </xf>
    <xf numFmtId="1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170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vertical="center"/>
    </xf>
    <xf numFmtId="0" fontId="7" fillId="35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1" fontId="7" fillId="35" borderId="12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vertical="center" wrapText="1"/>
    </xf>
    <xf numFmtId="170" fontId="5" fillId="35" borderId="12" xfId="0" applyNumberFormat="1" applyFont="1" applyFill="1" applyBorder="1" applyAlignment="1">
      <alignment horizontal="center" vertical="center"/>
    </xf>
    <xf numFmtId="170" fontId="5" fillId="35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170" fontId="7" fillId="35" borderId="12" xfId="0" applyNumberFormat="1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horizontal="center" vertical="center" wrapText="1"/>
    </xf>
    <xf numFmtId="185" fontId="10" fillId="0" borderId="12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vertical="center"/>
    </xf>
    <xf numFmtId="170" fontId="7" fillId="0" borderId="12" xfId="0" applyNumberFormat="1" applyFont="1" applyBorder="1" applyAlignment="1">
      <alignment vertical="center"/>
    </xf>
    <xf numFmtId="0" fontId="10" fillId="35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0" fontId="5" fillId="0" borderId="12" xfId="0" applyNumberFormat="1" applyFont="1" applyBorder="1" applyAlignment="1">
      <alignment vertical="center"/>
    </xf>
    <xf numFmtId="170" fontId="5" fillId="34" borderId="12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170" fontId="6" fillId="35" borderId="12" xfId="0" applyNumberFormat="1" applyFont="1" applyFill="1" applyBorder="1" applyAlignment="1">
      <alignment horizontal="center" vertical="center"/>
    </xf>
    <xf numFmtId="170" fontId="6" fillId="35" borderId="1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 wrapText="1"/>
    </xf>
    <xf numFmtId="191" fontId="9" fillId="0" borderId="12" xfId="0" applyNumberFormat="1" applyFont="1" applyFill="1" applyBorder="1" applyAlignment="1">
      <alignment horizontal="left" vertical="center"/>
    </xf>
    <xf numFmtId="2" fontId="11" fillId="0" borderId="12" xfId="0" applyNumberFormat="1" applyFont="1" applyFill="1" applyBorder="1" applyAlignment="1">
      <alignment horizontal="center" vertical="center" wrapText="1"/>
    </xf>
    <xf numFmtId="170" fontId="5" fillId="0" borderId="12" xfId="0" applyNumberFormat="1" applyFont="1" applyFill="1" applyBorder="1" applyAlignment="1">
      <alignment vertical="center"/>
    </xf>
    <xf numFmtId="170" fontId="6" fillId="0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70" fontId="5" fillId="0" borderId="12" xfId="0" applyNumberFormat="1" applyFont="1" applyBorder="1" applyAlignment="1">
      <alignment horizontal="center" vertical="center"/>
    </xf>
    <xf numFmtId="170" fontId="6" fillId="0" borderId="12" xfId="0" applyNumberFormat="1" applyFont="1" applyFill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70" fontId="10" fillId="0" borderId="12" xfId="0" applyNumberFormat="1" applyFont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170" fontId="5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191" fontId="9" fillId="0" borderId="12" xfId="0" applyNumberFormat="1" applyFont="1" applyFill="1" applyBorder="1" applyAlignment="1">
      <alignment vertical="center" wrapText="1"/>
    </xf>
    <xf numFmtId="10" fontId="10" fillId="0" borderId="12" xfId="0" applyNumberFormat="1" applyFont="1" applyFill="1" applyBorder="1" applyAlignment="1">
      <alignment horizontal="center" vertical="center" wrapText="1"/>
    </xf>
    <xf numFmtId="175" fontId="7" fillId="0" borderId="1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0" fontId="12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left" vertical="center" wrapText="1"/>
    </xf>
    <xf numFmtId="175" fontId="7" fillId="0" borderId="12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/>
    </xf>
    <xf numFmtId="191" fontId="9" fillId="0" borderId="12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70" fontId="7" fillId="0" borderId="12" xfId="0" applyNumberFormat="1" applyFont="1" applyFill="1" applyBorder="1" applyAlignment="1">
      <alignment horizontal="right" vertical="center"/>
    </xf>
    <xf numFmtId="191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10" fontId="10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176" fontId="7" fillId="0" borderId="12" xfId="0" applyNumberFormat="1" applyFont="1" applyFill="1" applyBorder="1" applyAlignment="1">
      <alignment horizontal="right" vertical="center"/>
    </xf>
    <xf numFmtId="9" fontId="10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191" fontId="9" fillId="0" borderId="12" xfId="0" applyNumberFormat="1" applyFont="1" applyFill="1" applyBorder="1" applyAlignment="1">
      <alignment horizontal="center" vertical="center"/>
    </xf>
    <xf numFmtId="185" fontId="10" fillId="0" borderId="12" xfId="0" applyNumberFormat="1" applyFont="1" applyFill="1" applyBorder="1" applyAlignment="1">
      <alignment horizontal="center" vertical="center"/>
    </xf>
    <xf numFmtId="9" fontId="9" fillId="0" borderId="12" xfId="0" applyNumberFormat="1" applyFont="1" applyFill="1" applyBorder="1" applyAlignment="1">
      <alignment horizontal="center" vertical="center"/>
    </xf>
    <xf numFmtId="0" fontId="16" fillId="0" borderId="12" xfId="55" applyFont="1" applyFill="1" applyBorder="1" applyAlignment="1">
      <alignment horizontal="left" vertical="center" wrapText="1"/>
      <protection/>
    </xf>
    <xf numFmtId="170" fontId="10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70" fontId="10" fillId="0" borderId="12" xfId="0" applyNumberFormat="1" applyFont="1" applyFill="1" applyBorder="1" applyAlignment="1">
      <alignment vertical="center"/>
    </xf>
    <xf numFmtId="0" fontId="16" fillId="0" borderId="12" xfId="55" applyFont="1" applyFill="1" applyBorder="1" applyAlignment="1">
      <alignment horizontal="center" vertical="center" wrapText="1"/>
      <protection/>
    </xf>
    <xf numFmtId="0" fontId="16" fillId="0" borderId="12" xfId="44" applyFont="1" applyFill="1" applyBorder="1" applyAlignment="1">
      <alignment horizontal="left" vertical="center" wrapText="1"/>
      <protection/>
    </xf>
    <xf numFmtId="0" fontId="15" fillId="0" borderId="12" xfId="55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16" fillId="0" borderId="12" xfId="55" applyFont="1" applyFill="1" applyBorder="1" applyAlignment="1">
      <alignment wrapText="1"/>
      <protection/>
    </xf>
    <xf numFmtId="176" fontId="10" fillId="0" borderId="12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left" vertical="center"/>
    </xf>
    <xf numFmtId="0" fontId="17" fillId="34" borderId="0" xfId="0" applyFont="1" applyFill="1" applyAlignment="1">
      <alignment horizontal="left" vertical="center"/>
    </xf>
    <xf numFmtId="198" fontId="37" fillId="37" borderId="12" xfId="54" applyNumberFormat="1" applyFont="1" applyFill="1" applyBorder="1" applyAlignment="1">
      <alignment horizontal="left" vertical="center" wrapText="1"/>
    </xf>
    <xf numFmtId="198" fontId="37" fillId="35" borderId="12" xfId="54" applyNumberFormat="1" applyFont="1" applyFill="1" applyBorder="1" applyAlignment="1">
      <alignment horizontal="left" vertical="center" wrapText="1"/>
    </xf>
    <xf numFmtId="198" fontId="37" fillId="35" borderId="12" xfId="54" applyNumberFormat="1" applyFont="1" applyFill="1" applyBorder="1" applyAlignment="1">
      <alignment horizontal="center" vertical="center" wrapText="1"/>
    </xf>
    <xf numFmtId="199" fontId="37" fillId="35" borderId="12" xfId="54" applyNumberFormat="1" applyFont="1" applyFill="1" applyBorder="1" applyAlignment="1">
      <alignment horizontal="center" vertical="center" wrapText="1"/>
    </xf>
    <xf numFmtId="198" fontId="37" fillId="38" borderId="12" xfId="54" applyNumberFormat="1" applyFont="1" applyFill="1" applyBorder="1" applyAlignment="1">
      <alignment horizontal="center" vertical="center" wrapText="1"/>
    </xf>
    <xf numFmtId="198" fontId="37" fillId="37" borderId="12" xfId="54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70" fontId="37" fillId="0" borderId="12" xfId="0" applyNumberFormat="1" applyFont="1" applyBorder="1" applyAlignment="1">
      <alignment vertical="center"/>
    </xf>
    <xf numFmtId="198" fontId="37" fillId="0" borderId="12" xfId="44" applyNumberFormat="1" applyFont="1" applyFill="1" applyBorder="1" applyAlignment="1">
      <alignment horizontal="center" vertical="center" wrapText="1"/>
      <protection/>
    </xf>
    <xf numFmtId="198" fontId="37" fillId="35" borderId="12" xfId="54" applyNumberFormat="1" applyFont="1" applyFill="1" applyBorder="1" applyAlignment="1">
      <alignment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0" fontId="37" fillId="35" borderId="12" xfId="55" applyFont="1" applyFill="1" applyBorder="1" applyAlignment="1">
      <alignment horizontal="center" vertical="center" wrapText="1"/>
      <protection/>
    </xf>
    <xf numFmtId="0" fontId="37" fillId="0" borderId="12" xfId="55" applyFont="1" applyFill="1" applyBorder="1" applyAlignment="1">
      <alignment horizontal="center" vertical="center" wrapText="1"/>
      <protection/>
    </xf>
    <xf numFmtId="198" fontId="37" fillId="39" borderId="12" xfId="54" applyNumberFormat="1" applyFont="1" applyFill="1" applyBorder="1" applyAlignment="1">
      <alignment horizontal="center" vertical="center" wrapText="1"/>
    </xf>
    <xf numFmtId="198" fontId="37" fillId="39" borderId="12" xfId="54" applyNumberFormat="1" applyFont="1" applyFill="1" applyBorder="1" applyAlignment="1">
      <alignment horizontal="left" vertical="center" wrapText="1"/>
    </xf>
    <xf numFmtId="0" fontId="37" fillId="39" borderId="12" xfId="0" applyFont="1" applyFill="1" applyBorder="1" applyAlignment="1">
      <alignment horizontal="center" vertical="center" wrapText="1"/>
    </xf>
    <xf numFmtId="4" fontId="37" fillId="39" borderId="12" xfId="0" applyNumberFormat="1" applyFont="1" applyFill="1" applyBorder="1" applyAlignment="1">
      <alignment horizontal="center" vertical="center" wrapText="1"/>
    </xf>
    <xf numFmtId="0" fontId="37" fillId="39" borderId="12" xfId="0" applyFont="1" applyFill="1" applyBorder="1" applyAlignment="1">
      <alignment vertical="center" wrapText="1"/>
    </xf>
    <xf numFmtId="4" fontId="37" fillId="39" borderId="12" xfId="0" applyNumberFormat="1" applyFont="1" applyFill="1" applyBorder="1" applyAlignment="1">
      <alignment vertical="center"/>
    </xf>
    <xf numFmtId="10" fontId="37" fillId="39" borderId="12" xfId="0" applyNumberFormat="1" applyFont="1" applyFill="1" applyBorder="1" applyAlignment="1">
      <alignment vertical="center"/>
    </xf>
    <xf numFmtId="0" fontId="37" fillId="39" borderId="12" xfId="0" applyFont="1" applyFill="1" applyBorder="1" applyAlignment="1">
      <alignment vertical="center"/>
    </xf>
    <xf numFmtId="170" fontId="37" fillId="39" borderId="12" xfId="0" applyNumberFormat="1" applyFont="1" applyFill="1" applyBorder="1" applyAlignment="1">
      <alignment horizontal="center" vertical="center"/>
    </xf>
    <xf numFmtId="0" fontId="37" fillId="39" borderId="12" xfId="0" applyFont="1" applyFill="1" applyBorder="1" applyAlignment="1">
      <alignment horizontal="center" vertical="center"/>
    </xf>
    <xf numFmtId="0" fontId="37" fillId="39" borderId="0" xfId="0" applyFont="1" applyFill="1" applyAlignment="1">
      <alignment vertical="center"/>
    </xf>
    <xf numFmtId="0" fontId="5" fillId="34" borderId="12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0" fontId="37" fillId="39" borderId="14" xfId="0" applyNumberFormat="1" applyFont="1" applyFill="1" applyBorder="1" applyAlignment="1">
      <alignment vertical="center"/>
    </xf>
    <xf numFmtId="0" fontId="37" fillId="39" borderId="15" xfId="0" applyFont="1" applyFill="1" applyBorder="1" applyAlignment="1">
      <alignment vertical="center"/>
    </xf>
    <xf numFmtId="0" fontId="37" fillId="39" borderId="12" xfId="0" applyNumberFormat="1" applyFont="1" applyFill="1" applyBorder="1" applyAlignment="1">
      <alignment horizontal="center" vertical="center" wrapText="1"/>
    </xf>
    <xf numFmtId="197" fontId="37" fillId="39" borderId="12" xfId="0" applyNumberFormat="1" applyFont="1" applyFill="1" applyBorder="1" applyAlignment="1">
      <alignment horizontal="center" vertical="center" wrapText="1"/>
    </xf>
    <xf numFmtId="197" fontId="37" fillId="39" borderId="12" xfId="0" applyNumberFormat="1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36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37" fillId="39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4" fillId="0" borderId="12" xfId="55" applyFont="1" applyFill="1" applyBorder="1" applyAlignment="1">
      <alignment horizontal="left" vertical="center" wrapText="1"/>
      <protection/>
    </xf>
    <xf numFmtId="0" fontId="18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 wrapText="1"/>
    </xf>
    <xf numFmtId="0" fontId="5" fillId="40" borderId="12" xfId="0" applyFont="1" applyFill="1" applyBorder="1" applyAlignment="1">
      <alignment horizontal="left" vertical="center"/>
    </xf>
    <xf numFmtId="0" fontId="7" fillId="40" borderId="12" xfId="0" applyFont="1" applyFill="1" applyBorder="1" applyAlignment="1">
      <alignment vertical="center"/>
    </xf>
    <xf numFmtId="0" fontId="7" fillId="40" borderId="15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 wrapText="1"/>
    </xf>
    <xf numFmtId="0" fontId="5" fillId="40" borderId="12" xfId="0" applyFont="1" applyFill="1" applyBorder="1" applyAlignment="1">
      <alignment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1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W798"/>
  <sheetViews>
    <sheetView tabSelected="1" zoomScaleSheetLayoutView="100" zoomScalePageLayoutView="0" workbookViewId="0" topLeftCell="A1">
      <pane ySplit="2" topLeftCell="A741" activePane="bottomLeft" state="frozen"/>
      <selection pane="topLeft" activeCell="A1" sqref="A1"/>
      <selection pane="bottomLeft" activeCell="A722" sqref="A722:IV722"/>
    </sheetView>
  </sheetViews>
  <sheetFormatPr defaultColWidth="9.00390625" defaultRowHeight="12.75"/>
  <cols>
    <col min="1" max="1" width="4.875" style="51" customWidth="1"/>
    <col min="2" max="2" width="17.625" style="35" customWidth="1"/>
    <col min="3" max="3" width="8.75390625" style="35" customWidth="1"/>
    <col min="4" max="4" width="12.875" style="43" customWidth="1"/>
    <col min="5" max="5" width="10.625" style="61" customWidth="1"/>
    <col min="6" max="6" width="15.875" style="35" customWidth="1"/>
    <col min="7" max="7" width="9.00390625" style="41" customWidth="1"/>
    <col min="8" max="8" width="9.75390625" style="41" customWidth="1"/>
    <col min="9" max="9" width="13.375" style="41" customWidth="1"/>
    <col min="10" max="10" width="4.75390625" style="41" customWidth="1"/>
    <col min="11" max="11" width="12.75390625" style="52" customWidth="1"/>
    <col min="12" max="12" width="18.00390625" style="20" customWidth="1"/>
    <col min="13" max="13" width="13.125" style="20" customWidth="1"/>
    <col min="14" max="16384" width="9.125" style="27" customWidth="1"/>
  </cols>
  <sheetData>
    <row r="1" spans="1:14" s="2" customFormat="1" ht="62.25" customHeight="1">
      <c r="A1" s="163" t="s">
        <v>1153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"/>
    </row>
    <row r="2" spans="1:14" s="9" customFormat="1" ht="33.75">
      <c r="A2" s="3" t="s">
        <v>847</v>
      </c>
      <c r="B2" s="4" t="s">
        <v>759</v>
      </c>
      <c r="C2" s="5" t="s">
        <v>764</v>
      </c>
      <c r="D2" s="4" t="s">
        <v>851</v>
      </c>
      <c r="E2" s="3" t="s">
        <v>871</v>
      </c>
      <c r="F2" s="3" t="s">
        <v>872</v>
      </c>
      <c r="G2" s="3" t="s">
        <v>841</v>
      </c>
      <c r="H2" s="6" t="s">
        <v>941</v>
      </c>
      <c r="I2" s="6" t="s">
        <v>849</v>
      </c>
      <c r="J2" s="7" t="s">
        <v>848</v>
      </c>
      <c r="K2" s="6" t="s">
        <v>850</v>
      </c>
      <c r="L2" s="8" t="s">
        <v>626</v>
      </c>
      <c r="M2" s="8" t="s">
        <v>870</v>
      </c>
      <c r="N2" s="152"/>
    </row>
    <row r="3" spans="1:14" s="11" customFormat="1" ht="12">
      <c r="A3" s="144" t="s">
        <v>231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0"/>
      <c r="M3" s="10"/>
      <c r="N3" s="153"/>
    </row>
    <row r="4" spans="1:14" s="21" customFormat="1" ht="22.5">
      <c r="A4" s="12">
        <v>1</v>
      </c>
      <c r="B4" s="13" t="s">
        <v>23</v>
      </c>
      <c r="C4" s="71" t="s">
        <v>24</v>
      </c>
      <c r="D4" s="14" t="s">
        <v>642</v>
      </c>
      <c r="E4" s="15" t="s">
        <v>876</v>
      </c>
      <c r="F4" s="67" t="s">
        <v>455</v>
      </c>
      <c r="G4" s="25">
        <v>5</v>
      </c>
      <c r="H4" s="16"/>
      <c r="I4" s="16">
        <f>H4*G4</f>
        <v>0</v>
      </c>
      <c r="J4" s="17"/>
      <c r="K4" s="18">
        <f>ROUND(I4*J4/100+I4,2)</f>
        <v>0</v>
      </c>
      <c r="L4" s="20"/>
      <c r="M4" s="20"/>
      <c r="N4" s="154"/>
    </row>
    <row r="5" spans="1:14" s="21" customFormat="1" ht="22.5">
      <c r="A5" s="12">
        <v>2</v>
      </c>
      <c r="B5" s="13" t="s">
        <v>23</v>
      </c>
      <c r="C5" s="71" t="s">
        <v>24</v>
      </c>
      <c r="D5" s="14" t="s">
        <v>641</v>
      </c>
      <c r="E5" s="15" t="s">
        <v>876</v>
      </c>
      <c r="F5" s="67" t="s">
        <v>454</v>
      </c>
      <c r="G5" s="25">
        <v>35</v>
      </c>
      <c r="H5" s="16"/>
      <c r="I5" s="16">
        <f aca="true" t="shared" si="0" ref="I5:I22">H5*G5</f>
        <v>0</v>
      </c>
      <c r="J5" s="17"/>
      <c r="K5" s="18">
        <f aca="true" t="shared" si="1" ref="K5:K22">ROUND(I5*J5/100+I5,2)</f>
        <v>0</v>
      </c>
      <c r="L5" s="20"/>
      <c r="M5" s="20"/>
      <c r="N5" s="154"/>
    </row>
    <row r="6" spans="1:14" s="21" customFormat="1" ht="12">
      <c r="A6" s="12">
        <v>3</v>
      </c>
      <c r="B6" s="13" t="s">
        <v>8</v>
      </c>
      <c r="C6" s="71"/>
      <c r="D6" s="14" t="s">
        <v>641</v>
      </c>
      <c r="E6" s="15" t="s">
        <v>874</v>
      </c>
      <c r="F6" s="67" t="s">
        <v>627</v>
      </c>
      <c r="G6" s="25">
        <v>500</v>
      </c>
      <c r="H6" s="16"/>
      <c r="I6" s="16">
        <f t="shared" si="0"/>
        <v>0</v>
      </c>
      <c r="J6" s="17"/>
      <c r="K6" s="18">
        <f t="shared" si="1"/>
        <v>0</v>
      </c>
      <c r="L6" s="20"/>
      <c r="M6" s="20"/>
      <c r="N6" s="154"/>
    </row>
    <row r="7" spans="1:14" s="21" customFormat="1" ht="12">
      <c r="A7" s="12">
        <v>4</v>
      </c>
      <c r="B7" s="13" t="s">
        <v>8</v>
      </c>
      <c r="C7" s="71"/>
      <c r="D7" s="14" t="s">
        <v>9</v>
      </c>
      <c r="E7" s="15" t="s">
        <v>874</v>
      </c>
      <c r="F7" s="67" t="s">
        <v>627</v>
      </c>
      <c r="G7" s="25">
        <v>100</v>
      </c>
      <c r="H7" s="16"/>
      <c r="I7" s="16">
        <f t="shared" si="0"/>
        <v>0</v>
      </c>
      <c r="J7" s="17"/>
      <c r="K7" s="18">
        <f t="shared" si="1"/>
        <v>0</v>
      </c>
      <c r="L7" s="20"/>
      <c r="M7" s="20"/>
      <c r="N7" s="154"/>
    </row>
    <row r="8" spans="1:14" s="21" customFormat="1" ht="12">
      <c r="A8" s="12">
        <v>5</v>
      </c>
      <c r="B8" s="13" t="s">
        <v>8</v>
      </c>
      <c r="C8" s="71"/>
      <c r="D8" s="24" t="s">
        <v>1029</v>
      </c>
      <c r="E8" s="15" t="s">
        <v>874</v>
      </c>
      <c r="F8" s="67" t="s">
        <v>627</v>
      </c>
      <c r="G8" s="25">
        <v>300</v>
      </c>
      <c r="H8" s="16"/>
      <c r="I8" s="16">
        <f t="shared" si="0"/>
        <v>0</v>
      </c>
      <c r="J8" s="17"/>
      <c r="K8" s="18">
        <f t="shared" si="1"/>
        <v>0</v>
      </c>
      <c r="N8" s="154"/>
    </row>
    <row r="9" spans="1:14" s="21" customFormat="1" ht="22.5">
      <c r="A9" s="12">
        <v>6</v>
      </c>
      <c r="B9" s="13" t="s">
        <v>456</v>
      </c>
      <c r="C9" s="71"/>
      <c r="D9" s="14" t="s">
        <v>1023</v>
      </c>
      <c r="E9" s="15" t="s">
        <v>874</v>
      </c>
      <c r="F9" s="67" t="s">
        <v>627</v>
      </c>
      <c r="G9" s="25">
        <v>50</v>
      </c>
      <c r="H9" s="16"/>
      <c r="I9" s="16">
        <f t="shared" si="0"/>
        <v>0</v>
      </c>
      <c r="J9" s="17"/>
      <c r="K9" s="18">
        <f t="shared" si="1"/>
        <v>0</v>
      </c>
      <c r="L9" s="20"/>
      <c r="M9" s="20"/>
      <c r="N9" s="154"/>
    </row>
    <row r="10" spans="1:14" s="21" customFormat="1" ht="22.5">
      <c r="A10" s="12">
        <v>7</v>
      </c>
      <c r="B10" s="13" t="s">
        <v>456</v>
      </c>
      <c r="C10" s="71"/>
      <c r="D10" s="14" t="s">
        <v>10</v>
      </c>
      <c r="E10" s="15" t="s">
        <v>874</v>
      </c>
      <c r="F10" s="67" t="s">
        <v>627</v>
      </c>
      <c r="G10" s="25">
        <v>20</v>
      </c>
      <c r="H10" s="16"/>
      <c r="I10" s="16">
        <f t="shared" si="0"/>
        <v>0</v>
      </c>
      <c r="J10" s="17"/>
      <c r="K10" s="18">
        <f t="shared" si="1"/>
        <v>0</v>
      </c>
      <c r="N10" s="154"/>
    </row>
    <row r="11" spans="1:14" s="21" customFormat="1" ht="12">
      <c r="A11" s="12">
        <v>8</v>
      </c>
      <c r="B11" s="13" t="s">
        <v>11</v>
      </c>
      <c r="C11" s="71"/>
      <c r="D11" s="14" t="s">
        <v>641</v>
      </c>
      <c r="E11" s="15" t="s">
        <v>874</v>
      </c>
      <c r="F11" s="67" t="s">
        <v>627</v>
      </c>
      <c r="G11" s="25">
        <v>20</v>
      </c>
      <c r="H11" s="16"/>
      <c r="I11" s="16">
        <f t="shared" si="0"/>
        <v>0</v>
      </c>
      <c r="J11" s="17"/>
      <c r="K11" s="18">
        <f t="shared" si="1"/>
        <v>0</v>
      </c>
      <c r="L11" s="20"/>
      <c r="M11" s="20"/>
      <c r="N11" s="154"/>
    </row>
    <row r="12" spans="1:14" s="21" customFormat="1" ht="12">
      <c r="A12" s="12">
        <v>9</v>
      </c>
      <c r="B12" s="32" t="s">
        <v>12</v>
      </c>
      <c r="C12" s="71"/>
      <c r="D12" s="14" t="s">
        <v>951</v>
      </c>
      <c r="E12" s="15" t="s">
        <v>874</v>
      </c>
      <c r="F12" s="67" t="s">
        <v>627</v>
      </c>
      <c r="G12" s="25">
        <v>20</v>
      </c>
      <c r="H12" s="16"/>
      <c r="I12" s="16">
        <f t="shared" si="0"/>
        <v>0</v>
      </c>
      <c r="J12" s="17"/>
      <c r="K12" s="18">
        <f t="shared" si="1"/>
        <v>0</v>
      </c>
      <c r="L12" s="20"/>
      <c r="M12" s="20"/>
      <c r="N12" s="154"/>
    </row>
    <row r="13" spans="1:14" s="21" customFormat="1" ht="12">
      <c r="A13" s="12">
        <v>10</v>
      </c>
      <c r="B13" s="13" t="s">
        <v>13</v>
      </c>
      <c r="C13" s="71"/>
      <c r="D13" s="15" t="s">
        <v>14</v>
      </c>
      <c r="E13" s="15" t="s">
        <v>874</v>
      </c>
      <c r="F13" s="67" t="s">
        <v>906</v>
      </c>
      <c r="G13" s="25">
        <v>30</v>
      </c>
      <c r="H13" s="16"/>
      <c r="I13" s="16">
        <f t="shared" si="0"/>
        <v>0</v>
      </c>
      <c r="J13" s="17"/>
      <c r="K13" s="18">
        <f t="shared" si="1"/>
        <v>0</v>
      </c>
      <c r="L13" s="20"/>
      <c r="M13" s="20"/>
      <c r="N13" s="154"/>
    </row>
    <row r="14" spans="1:14" s="21" customFormat="1" ht="12">
      <c r="A14" s="12">
        <v>11</v>
      </c>
      <c r="B14" s="13" t="s">
        <v>31</v>
      </c>
      <c r="C14" s="72"/>
      <c r="D14" s="14" t="s">
        <v>649</v>
      </c>
      <c r="E14" s="15" t="s">
        <v>874</v>
      </c>
      <c r="F14" s="67" t="s">
        <v>887</v>
      </c>
      <c r="G14" s="25">
        <v>15</v>
      </c>
      <c r="H14" s="16"/>
      <c r="I14" s="16">
        <f t="shared" si="0"/>
        <v>0</v>
      </c>
      <c r="J14" s="17"/>
      <c r="K14" s="18">
        <f t="shared" si="1"/>
        <v>0</v>
      </c>
      <c r="N14" s="154"/>
    </row>
    <row r="15" spans="1:14" s="21" customFormat="1" ht="12">
      <c r="A15" s="12">
        <v>12</v>
      </c>
      <c r="B15" s="13" t="s">
        <v>31</v>
      </c>
      <c r="C15" s="72" t="s">
        <v>32</v>
      </c>
      <c r="D15" s="14" t="s">
        <v>33</v>
      </c>
      <c r="E15" s="15" t="s">
        <v>876</v>
      </c>
      <c r="F15" s="67" t="s">
        <v>887</v>
      </c>
      <c r="G15" s="25">
        <v>15</v>
      </c>
      <c r="H15" s="16"/>
      <c r="I15" s="16">
        <f t="shared" si="0"/>
        <v>0</v>
      </c>
      <c r="J15" s="17"/>
      <c r="K15" s="18">
        <f t="shared" si="1"/>
        <v>0</v>
      </c>
      <c r="N15" s="154"/>
    </row>
    <row r="16" spans="1:14" s="21" customFormat="1" ht="22.5">
      <c r="A16" s="12">
        <v>13</v>
      </c>
      <c r="B16" s="13" t="s">
        <v>15</v>
      </c>
      <c r="C16" s="71"/>
      <c r="D16" s="14" t="s">
        <v>646</v>
      </c>
      <c r="E16" s="15" t="s">
        <v>876</v>
      </c>
      <c r="F16" s="67" t="s">
        <v>475</v>
      </c>
      <c r="G16" s="25">
        <v>25</v>
      </c>
      <c r="H16" s="16"/>
      <c r="I16" s="16">
        <f t="shared" si="0"/>
        <v>0</v>
      </c>
      <c r="J16" s="17"/>
      <c r="K16" s="18">
        <f t="shared" si="1"/>
        <v>0</v>
      </c>
      <c r="L16" s="20"/>
      <c r="M16" s="20"/>
      <c r="N16" s="154"/>
    </row>
    <row r="17" spans="1:14" s="21" customFormat="1" ht="12">
      <c r="A17" s="12">
        <v>14</v>
      </c>
      <c r="B17" s="13" t="s">
        <v>15</v>
      </c>
      <c r="C17" s="71"/>
      <c r="D17" s="14" t="s">
        <v>645</v>
      </c>
      <c r="E17" s="15" t="s">
        <v>874</v>
      </c>
      <c r="F17" s="67" t="s">
        <v>627</v>
      </c>
      <c r="G17" s="25">
        <v>60</v>
      </c>
      <c r="H17" s="16"/>
      <c r="I17" s="16">
        <f t="shared" si="0"/>
        <v>0</v>
      </c>
      <c r="J17" s="17"/>
      <c r="K17" s="18">
        <f t="shared" si="1"/>
        <v>0</v>
      </c>
      <c r="N17" s="154"/>
    </row>
    <row r="18" spans="1:14" s="21" customFormat="1" ht="12">
      <c r="A18" s="12">
        <v>15</v>
      </c>
      <c r="B18" s="13" t="s">
        <v>42</v>
      </c>
      <c r="C18" s="72"/>
      <c r="D18" s="14" t="s">
        <v>643</v>
      </c>
      <c r="E18" s="15" t="s">
        <v>876</v>
      </c>
      <c r="F18" s="67" t="s">
        <v>932</v>
      </c>
      <c r="G18" s="25">
        <v>10</v>
      </c>
      <c r="H18" s="16"/>
      <c r="I18" s="16">
        <f t="shared" si="0"/>
        <v>0</v>
      </c>
      <c r="J18" s="17"/>
      <c r="K18" s="18">
        <f t="shared" si="1"/>
        <v>0</v>
      </c>
      <c r="L18" s="20"/>
      <c r="M18" s="20"/>
      <c r="N18" s="154"/>
    </row>
    <row r="19" spans="1:14" s="21" customFormat="1" ht="22.5">
      <c r="A19" s="12">
        <v>16</v>
      </c>
      <c r="B19" s="13" t="s">
        <v>16</v>
      </c>
      <c r="C19" s="71"/>
      <c r="D19" s="14" t="s">
        <v>17</v>
      </c>
      <c r="E19" s="37" t="s">
        <v>563</v>
      </c>
      <c r="F19" s="67" t="s">
        <v>476</v>
      </c>
      <c r="G19" s="25">
        <v>5</v>
      </c>
      <c r="H19" s="16"/>
      <c r="I19" s="16">
        <f t="shared" si="0"/>
        <v>0</v>
      </c>
      <c r="J19" s="17"/>
      <c r="K19" s="18">
        <f t="shared" si="1"/>
        <v>0</v>
      </c>
      <c r="L19" s="20"/>
      <c r="M19" s="20"/>
      <c r="N19" s="154"/>
    </row>
    <row r="20" spans="1:14" s="21" customFormat="1" ht="22.5">
      <c r="A20" s="12">
        <v>17</v>
      </c>
      <c r="B20" s="32" t="s">
        <v>603</v>
      </c>
      <c r="C20" s="71"/>
      <c r="D20" s="15" t="s">
        <v>770</v>
      </c>
      <c r="E20" s="37" t="s">
        <v>563</v>
      </c>
      <c r="F20" s="67" t="s">
        <v>477</v>
      </c>
      <c r="G20" s="25">
        <v>3</v>
      </c>
      <c r="H20" s="16"/>
      <c r="I20" s="16">
        <f t="shared" si="0"/>
        <v>0</v>
      </c>
      <c r="J20" s="17"/>
      <c r="K20" s="18">
        <f t="shared" si="1"/>
        <v>0</v>
      </c>
      <c r="L20" s="20"/>
      <c r="M20" s="20"/>
      <c r="N20" s="154"/>
    </row>
    <row r="21" spans="1:14" s="21" customFormat="1" ht="22.5">
      <c r="A21" s="12">
        <v>18</v>
      </c>
      <c r="B21" s="13" t="s">
        <v>562</v>
      </c>
      <c r="C21" s="71"/>
      <c r="D21" s="15" t="s">
        <v>18</v>
      </c>
      <c r="E21" s="15" t="s">
        <v>874</v>
      </c>
      <c r="F21" s="67" t="s">
        <v>627</v>
      </c>
      <c r="G21" s="25">
        <v>40</v>
      </c>
      <c r="H21" s="16"/>
      <c r="I21" s="16">
        <f t="shared" si="0"/>
        <v>0</v>
      </c>
      <c r="J21" s="17"/>
      <c r="K21" s="18">
        <f t="shared" si="1"/>
        <v>0</v>
      </c>
      <c r="L21" s="20"/>
      <c r="M21" s="20"/>
      <c r="N21" s="154"/>
    </row>
    <row r="22" spans="1:14" s="21" customFormat="1" ht="22.5">
      <c r="A22" s="12">
        <v>19</v>
      </c>
      <c r="B22" s="13" t="s">
        <v>562</v>
      </c>
      <c r="C22" s="71"/>
      <c r="D22" s="15" t="s">
        <v>19</v>
      </c>
      <c r="E22" s="15" t="s">
        <v>874</v>
      </c>
      <c r="F22" s="67" t="s">
        <v>627</v>
      </c>
      <c r="G22" s="25">
        <v>20</v>
      </c>
      <c r="H22" s="16"/>
      <c r="I22" s="16">
        <f t="shared" si="0"/>
        <v>0</v>
      </c>
      <c r="J22" s="17"/>
      <c r="K22" s="18">
        <f t="shared" si="1"/>
        <v>0</v>
      </c>
      <c r="N22" s="154"/>
    </row>
    <row r="23" spans="1:14" s="26" customFormat="1" ht="12">
      <c r="A23" s="146" t="s">
        <v>836</v>
      </c>
      <c r="B23" s="146"/>
      <c r="C23" s="146"/>
      <c r="D23" s="146"/>
      <c r="E23" s="146"/>
      <c r="F23" s="146"/>
      <c r="G23" s="146"/>
      <c r="H23" s="146"/>
      <c r="I23" s="30">
        <f>SUM(I4:I22)</f>
        <v>0</v>
      </c>
      <c r="J23" s="31"/>
      <c r="K23" s="31">
        <f>SUM(K4:K22)</f>
        <v>0</v>
      </c>
      <c r="N23" s="155"/>
    </row>
    <row r="24" spans="1:14" s="11" customFormat="1" ht="12">
      <c r="A24" s="144" t="s">
        <v>232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N24" s="153"/>
    </row>
    <row r="25" spans="1:14" s="21" customFormat="1" ht="22.5">
      <c r="A25" s="12">
        <v>1</v>
      </c>
      <c r="B25" s="32" t="s">
        <v>458</v>
      </c>
      <c r="C25" s="33"/>
      <c r="D25" s="73" t="s">
        <v>642</v>
      </c>
      <c r="E25" s="15" t="s">
        <v>874</v>
      </c>
      <c r="F25" s="14" t="s">
        <v>627</v>
      </c>
      <c r="G25" s="12">
        <v>200</v>
      </c>
      <c r="H25" s="16"/>
      <c r="I25" s="68">
        <f>H25*G25</f>
        <v>0</v>
      </c>
      <c r="J25" s="17"/>
      <c r="K25" s="68">
        <f>ROUND(I25*J25/100+I25,2)</f>
        <v>0</v>
      </c>
      <c r="N25" s="154"/>
    </row>
    <row r="26" spans="1:14" s="11" customFormat="1" ht="12">
      <c r="A26" s="144" t="s">
        <v>233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0"/>
      <c r="M26" s="10"/>
      <c r="N26" s="153"/>
    </row>
    <row r="27" spans="1:14" s="21" customFormat="1" ht="22.5">
      <c r="A27" s="12">
        <v>1</v>
      </c>
      <c r="B27" s="32" t="s">
        <v>457</v>
      </c>
      <c r="C27" s="71"/>
      <c r="D27" s="14" t="s">
        <v>162</v>
      </c>
      <c r="E27" s="15" t="s">
        <v>874</v>
      </c>
      <c r="F27" s="14" t="s">
        <v>627</v>
      </c>
      <c r="G27" s="12">
        <v>200</v>
      </c>
      <c r="H27" s="16"/>
      <c r="I27" s="16">
        <f>H27*G27</f>
        <v>0</v>
      </c>
      <c r="J27" s="17"/>
      <c r="K27" s="18">
        <f>ROUND(I27*J27/100+I27,2)</f>
        <v>0</v>
      </c>
      <c r="M27" s="20"/>
      <c r="N27" s="154"/>
    </row>
    <row r="28" spans="1:14" s="11" customFormat="1" ht="12">
      <c r="A28" s="144" t="s">
        <v>367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0"/>
      <c r="M28" s="10"/>
      <c r="N28" s="153"/>
    </row>
    <row r="29" spans="1:14" s="21" customFormat="1" ht="12">
      <c r="A29" s="12">
        <v>1</v>
      </c>
      <c r="B29" s="32" t="s">
        <v>165</v>
      </c>
      <c r="C29" s="71"/>
      <c r="D29" s="14" t="s">
        <v>951</v>
      </c>
      <c r="E29" s="15" t="s">
        <v>874</v>
      </c>
      <c r="F29" s="14" t="s">
        <v>627</v>
      </c>
      <c r="G29" s="12">
        <v>400</v>
      </c>
      <c r="H29" s="74"/>
      <c r="I29" s="16">
        <f>H29*G29</f>
        <v>0</v>
      </c>
      <c r="J29" s="17"/>
      <c r="K29" s="18">
        <f>ROUND(I29*J29/100+I29,2)</f>
        <v>0</v>
      </c>
      <c r="M29" s="20"/>
      <c r="N29" s="154"/>
    </row>
    <row r="30" spans="1:14" s="11" customFormat="1" ht="12">
      <c r="A30" s="144" t="s">
        <v>332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0"/>
      <c r="M30" s="10"/>
      <c r="N30" s="153"/>
    </row>
    <row r="31" spans="1:14" s="21" customFormat="1" ht="12">
      <c r="A31" s="12">
        <v>1</v>
      </c>
      <c r="B31" s="32" t="s">
        <v>5</v>
      </c>
      <c r="C31" s="71"/>
      <c r="D31" s="14" t="s">
        <v>641</v>
      </c>
      <c r="E31" s="15" t="s">
        <v>874</v>
      </c>
      <c r="F31" s="14" t="s">
        <v>627</v>
      </c>
      <c r="G31" s="25">
        <v>500</v>
      </c>
      <c r="H31" s="16"/>
      <c r="I31" s="16">
        <f>H31*G31</f>
        <v>0</v>
      </c>
      <c r="J31" s="17"/>
      <c r="K31" s="18">
        <f>ROUND(I31*J31/100+I31,2)</f>
        <v>0</v>
      </c>
      <c r="M31" s="20"/>
      <c r="N31" s="154"/>
    </row>
    <row r="32" spans="1:14" s="21" customFormat="1" ht="12">
      <c r="A32" s="12">
        <v>2</v>
      </c>
      <c r="B32" s="32" t="s">
        <v>6</v>
      </c>
      <c r="C32" s="71"/>
      <c r="D32" s="14" t="s">
        <v>641</v>
      </c>
      <c r="E32" s="15" t="s">
        <v>874</v>
      </c>
      <c r="F32" s="14" t="s">
        <v>627</v>
      </c>
      <c r="G32" s="75">
        <v>500</v>
      </c>
      <c r="H32" s="16"/>
      <c r="I32" s="16">
        <f>H32*G32</f>
        <v>0</v>
      </c>
      <c r="J32" s="17"/>
      <c r="K32" s="18">
        <f>ROUND(I32*J32/100+I32,2)</f>
        <v>0</v>
      </c>
      <c r="M32" s="20"/>
      <c r="N32" s="154"/>
    </row>
    <row r="33" spans="1:14" s="21" customFormat="1" ht="12">
      <c r="A33" s="12">
        <v>3</v>
      </c>
      <c r="B33" s="32" t="s">
        <v>7</v>
      </c>
      <c r="C33" s="71"/>
      <c r="D33" s="14" t="s">
        <v>641</v>
      </c>
      <c r="E33" s="15" t="s">
        <v>459</v>
      </c>
      <c r="F33" s="14" t="s">
        <v>627</v>
      </c>
      <c r="G33" s="25">
        <v>6000</v>
      </c>
      <c r="H33" s="16"/>
      <c r="I33" s="16">
        <f>H33*G33</f>
        <v>0</v>
      </c>
      <c r="J33" s="17"/>
      <c r="K33" s="18">
        <f>ROUND(I33*J33/100+I33,2)</f>
        <v>0</v>
      </c>
      <c r="M33" s="20"/>
      <c r="N33" s="154"/>
    </row>
    <row r="34" spans="1:14" s="21" customFormat="1" ht="12">
      <c r="A34" s="12">
        <v>1</v>
      </c>
      <c r="B34" s="13" t="s">
        <v>1020</v>
      </c>
      <c r="C34" s="71" t="s">
        <v>1021</v>
      </c>
      <c r="D34" s="14" t="s">
        <v>1022</v>
      </c>
      <c r="E34" s="15" t="s">
        <v>874</v>
      </c>
      <c r="F34" s="14" t="s">
        <v>627</v>
      </c>
      <c r="G34" s="25">
        <v>300</v>
      </c>
      <c r="H34" s="16"/>
      <c r="I34" s="16">
        <f>H34*G34</f>
        <v>0</v>
      </c>
      <c r="J34" s="17"/>
      <c r="K34" s="18">
        <f>ROUND(I34*J34/100+I34,2)</f>
        <v>0</v>
      </c>
      <c r="M34" s="20"/>
      <c r="N34" s="154"/>
    </row>
    <row r="35" spans="1:14" s="21" customFormat="1" ht="12">
      <c r="A35" s="12">
        <v>2</v>
      </c>
      <c r="B35" s="13" t="s">
        <v>1020</v>
      </c>
      <c r="C35" s="71" t="s">
        <v>1021</v>
      </c>
      <c r="D35" s="14" t="s">
        <v>1023</v>
      </c>
      <c r="E35" s="15" t="s">
        <v>874</v>
      </c>
      <c r="F35" s="14" t="s">
        <v>627</v>
      </c>
      <c r="G35" s="25">
        <v>800</v>
      </c>
      <c r="H35" s="16"/>
      <c r="I35" s="16">
        <f>H35*G35</f>
        <v>0</v>
      </c>
      <c r="J35" s="17"/>
      <c r="K35" s="18">
        <f>ROUND(I35*J35/100+I35,2)</f>
        <v>0</v>
      </c>
      <c r="M35" s="20"/>
      <c r="N35" s="154"/>
    </row>
    <row r="36" spans="1:14" ht="12">
      <c r="A36" s="146" t="s">
        <v>836</v>
      </c>
      <c r="B36" s="146"/>
      <c r="C36" s="146"/>
      <c r="D36" s="146"/>
      <c r="E36" s="146"/>
      <c r="F36" s="146"/>
      <c r="G36" s="146"/>
      <c r="H36" s="146"/>
      <c r="I36" s="30">
        <f>SUM(I31:I35)</f>
        <v>0</v>
      </c>
      <c r="J36" s="31"/>
      <c r="K36" s="31">
        <f>SUM(K31:K35)</f>
        <v>0</v>
      </c>
      <c r="L36" s="27"/>
      <c r="M36" s="26"/>
      <c r="N36" s="156"/>
    </row>
    <row r="37" spans="1:14" s="11" customFormat="1" ht="12">
      <c r="A37" s="144" t="s">
        <v>846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0"/>
      <c r="M37" s="10"/>
      <c r="N37" s="153"/>
    </row>
    <row r="38" spans="1:14" s="21" customFormat="1" ht="12">
      <c r="A38" s="12">
        <v>1</v>
      </c>
      <c r="B38" s="13" t="s">
        <v>20</v>
      </c>
      <c r="C38" s="71" t="s">
        <v>21</v>
      </c>
      <c r="D38" s="14" t="s">
        <v>22</v>
      </c>
      <c r="E38" s="15" t="s">
        <v>876</v>
      </c>
      <c r="F38" s="67" t="s">
        <v>72</v>
      </c>
      <c r="G38" s="25">
        <v>2</v>
      </c>
      <c r="H38" s="16"/>
      <c r="I38" s="16">
        <f aca="true" t="shared" si="2" ref="I38:I64">H38*G38</f>
        <v>0</v>
      </c>
      <c r="J38" s="17"/>
      <c r="K38" s="18">
        <f aca="true" t="shared" si="3" ref="K38:K64">ROUND(I38*J38/100+I38,2)</f>
        <v>0</v>
      </c>
      <c r="L38" s="20"/>
      <c r="M38" s="20"/>
      <c r="N38" s="154"/>
    </row>
    <row r="39" spans="1:14" s="21" customFormat="1" ht="12">
      <c r="A39" s="12">
        <v>2</v>
      </c>
      <c r="B39" s="13" t="s">
        <v>20</v>
      </c>
      <c r="C39" s="71" t="s">
        <v>21</v>
      </c>
      <c r="D39" s="14" t="s">
        <v>647</v>
      </c>
      <c r="E39" s="15" t="s">
        <v>876</v>
      </c>
      <c r="F39" s="67" t="s">
        <v>73</v>
      </c>
      <c r="G39" s="25">
        <v>2</v>
      </c>
      <c r="H39" s="16"/>
      <c r="I39" s="16">
        <f t="shared" si="2"/>
        <v>0</v>
      </c>
      <c r="J39" s="17"/>
      <c r="K39" s="18">
        <f t="shared" si="3"/>
        <v>0</v>
      </c>
      <c r="L39" s="20"/>
      <c r="M39" s="20"/>
      <c r="N39" s="154"/>
    </row>
    <row r="40" spans="1:14" s="21" customFormat="1" ht="22.5">
      <c r="A40" s="12">
        <v>3</v>
      </c>
      <c r="B40" s="13" t="s">
        <v>28</v>
      </c>
      <c r="C40" s="71"/>
      <c r="D40" s="15">
        <v>0.01</v>
      </c>
      <c r="E40" s="37" t="s">
        <v>563</v>
      </c>
      <c r="F40" s="67" t="s">
        <v>478</v>
      </c>
      <c r="G40" s="25">
        <v>5</v>
      </c>
      <c r="H40" s="16"/>
      <c r="I40" s="16">
        <f t="shared" si="2"/>
        <v>0</v>
      </c>
      <c r="J40" s="17"/>
      <c r="K40" s="18">
        <f t="shared" si="3"/>
        <v>0</v>
      </c>
      <c r="L40" s="20"/>
      <c r="M40" s="20"/>
      <c r="N40" s="154"/>
    </row>
    <row r="41" spans="1:14" s="21" customFormat="1" ht="22.5">
      <c r="A41" s="12">
        <v>4</v>
      </c>
      <c r="B41" s="13" t="s">
        <v>28</v>
      </c>
      <c r="C41" s="71"/>
      <c r="D41" s="15">
        <v>0.02</v>
      </c>
      <c r="E41" s="37" t="s">
        <v>563</v>
      </c>
      <c r="F41" s="67" t="s">
        <v>478</v>
      </c>
      <c r="G41" s="25">
        <v>100</v>
      </c>
      <c r="H41" s="16"/>
      <c r="I41" s="16">
        <f t="shared" si="2"/>
        <v>0</v>
      </c>
      <c r="J41" s="17"/>
      <c r="K41" s="18">
        <f t="shared" si="3"/>
        <v>0</v>
      </c>
      <c r="L41" s="20"/>
      <c r="M41" s="20"/>
      <c r="N41" s="154"/>
    </row>
    <row r="42" spans="1:14" s="21" customFormat="1" ht="22.5">
      <c r="A42" s="12">
        <v>5</v>
      </c>
      <c r="B42" s="13" t="s">
        <v>460</v>
      </c>
      <c r="C42" s="71"/>
      <c r="D42" s="14" t="s">
        <v>461</v>
      </c>
      <c r="E42" s="14" t="s">
        <v>935</v>
      </c>
      <c r="F42" s="67" t="s">
        <v>887</v>
      </c>
      <c r="G42" s="25">
        <v>5</v>
      </c>
      <c r="H42" s="16"/>
      <c r="I42" s="16">
        <f t="shared" si="2"/>
        <v>0</v>
      </c>
      <c r="J42" s="17"/>
      <c r="K42" s="18">
        <f t="shared" si="3"/>
        <v>0</v>
      </c>
      <c r="N42" s="154"/>
    </row>
    <row r="43" spans="1:14" s="21" customFormat="1" ht="22.5">
      <c r="A43" s="12">
        <v>6</v>
      </c>
      <c r="B43" s="32" t="s">
        <v>34</v>
      </c>
      <c r="C43" s="72"/>
      <c r="D43" s="73">
        <v>0.005</v>
      </c>
      <c r="E43" s="14" t="s">
        <v>258</v>
      </c>
      <c r="F43" s="14" t="s">
        <v>479</v>
      </c>
      <c r="G43" s="25">
        <v>15</v>
      </c>
      <c r="H43" s="16"/>
      <c r="I43" s="16">
        <f t="shared" si="2"/>
        <v>0</v>
      </c>
      <c r="J43" s="17"/>
      <c r="K43" s="18">
        <f t="shared" si="3"/>
        <v>0</v>
      </c>
      <c r="N43" s="154"/>
    </row>
    <row r="44" spans="1:14" s="21" customFormat="1" ht="12">
      <c r="A44" s="12">
        <v>7</v>
      </c>
      <c r="B44" s="13" t="s">
        <v>35</v>
      </c>
      <c r="C44" s="72" t="s">
        <v>36</v>
      </c>
      <c r="D44" s="14" t="s">
        <v>650</v>
      </c>
      <c r="E44" s="15" t="s">
        <v>876</v>
      </c>
      <c r="F44" s="67" t="s">
        <v>881</v>
      </c>
      <c r="G44" s="25">
        <v>80</v>
      </c>
      <c r="H44" s="16"/>
      <c r="I44" s="16">
        <f t="shared" si="2"/>
        <v>0</v>
      </c>
      <c r="J44" s="17"/>
      <c r="K44" s="18">
        <f t="shared" si="3"/>
        <v>0</v>
      </c>
      <c r="L44" s="20"/>
      <c r="M44" s="20"/>
      <c r="N44" s="154"/>
    </row>
    <row r="45" spans="1:14" s="21" customFormat="1" ht="12">
      <c r="A45" s="12">
        <v>8</v>
      </c>
      <c r="B45" s="32" t="s">
        <v>463</v>
      </c>
      <c r="C45" s="71" t="s">
        <v>37</v>
      </c>
      <c r="D45" s="73" t="s">
        <v>38</v>
      </c>
      <c r="E45" s="15" t="s">
        <v>462</v>
      </c>
      <c r="F45" s="14" t="s">
        <v>887</v>
      </c>
      <c r="G45" s="25">
        <v>40</v>
      </c>
      <c r="H45" s="16"/>
      <c r="I45" s="16">
        <f t="shared" si="2"/>
        <v>0</v>
      </c>
      <c r="J45" s="17"/>
      <c r="K45" s="18">
        <f t="shared" si="3"/>
        <v>0</v>
      </c>
      <c r="L45" s="20"/>
      <c r="M45" s="20"/>
      <c r="N45" s="154"/>
    </row>
    <row r="46" spans="1:14" s="21" customFormat="1" ht="12">
      <c r="A46" s="12">
        <v>9</v>
      </c>
      <c r="B46" s="32" t="s">
        <v>463</v>
      </c>
      <c r="C46" s="71" t="s">
        <v>37</v>
      </c>
      <c r="D46" s="73" t="s">
        <v>651</v>
      </c>
      <c r="E46" s="15" t="s">
        <v>462</v>
      </c>
      <c r="F46" s="14" t="s">
        <v>887</v>
      </c>
      <c r="G46" s="25">
        <v>20</v>
      </c>
      <c r="H46" s="16"/>
      <c r="I46" s="16">
        <f t="shared" si="2"/>
        <v>0</v>
      </c>
      <c r="J46" s="17"/>
      <c r="K46" s="18">
        <f t="shared" si="3"/>
        <v>0</v>
      </c>
      <c r="L46" s="20"/>
      <c r="M46" s="20"/>
      <c r="N46" s="154"/>
    </row>
    <row r="47" spans="1:14" s="21" customFormat="1" ht="22.5">
      <c r="A47" s="12">
        <v>10</v>
      </c>
      <c r="B47" s="32" t="s">
        <v>551</v>
      </c>
      <c r="C47" s="72" t="s">
        <v>39</v>
      </c>
      <c r="D47" s="38">
        <v>0.003</v>
      </c>
      <c r="E47" s="14" t="s">
        <v>258</v>
      </c>
      <c r="F47" s="14" t="s">
        <v>480</v>
      </c>
      <c r="G47" s="25">
        <v>3</v>
      </c>
      <c r="H47" s="16"/>
      <c r="I47" s="16">
        <f t="shared" si="2"/>
        <v>0</v>
      </c>
      <c r="J47" s="17"/>
      <c r="K47" s="18">
        <f t="shared" si="3"/>
        <v>0</v>
      </c>
      <c r="N47" s="154"/>
    </row>
    <row r="48" spans="1:14" s="21" customFormat="1" ht="22.5">
      <c r="A48" s="12">
        <v>11</v>
      </c>
      <c r="B48" s="32" t="s">
        <v>551</v>
      </c>
      <c r="C48" s="72"/>
      <c r="D48" s="38">
        <v>0.003</v>
      </c>
      <c r="E48" s="14" t="s">
        <v>258</v>
      </c>
      <c r="F48" s="14" t="s">
        <v>481</v>
      </c>
      <c r="G48" s="25">
        <v>2</v>
      </c>
      <c r="H48" s="16"/>
      <c r="I48" s="16">
        <f t="shared" si="2"/>
        <v>0</v>
      </c>
      <c r="J48" s="17"/>
      <c r="K48" s="18">
        <f t="shared" si="3"/>
        <v>0</v>
      </c>
      <c r="N48" s="154"/>
    </row>
    <row r="49" spans="1:14" s="21" customFormat="1" ht="12">
      <c r="A49" s="12">
        <v>12</v>
      </c>
      <c r="B49" s="13" t="s">
        <v>863</v>
      </c>
      <c r="C49" s="72"/>
      <c r="D49" s="14" t="s">
        <v>642</v>
      </c>
      <c r="E49" s="15" t="s">
        <v>876</v>
      </c>
      <c r="F49" s="67" t="s">
        <v>74</v>
      </c>
      <c r="G49" s="25">
        <v>2</v>
      </c>
      <c r="H49" s="74"/>
      <c r="I49" s="16">
        <f t="shared" si="2"/>
        <v>0</v>
      </c>
      <c r="J49" s="17"/>
      <c r="K49" s="18">
        <f t="shared" si="3"/>
        <v>0</v>
      </c>
      <c r="L49" s="20"/>
      <c r="M49" s="20"/>
      <c r="N49" s="154"/>
    </row>
    <row r="50" spans="1:14" s="21" customFormat="1" ht="12">
      <c r="A50" s="12">
        <v>13</v>
      </c>
      <c r="B50" s="13" t="s">
        <v>40</v>
      </c>
      <c r="C50" s="72"/>
      <c r="D50" s="14" t="s">
        <v>41</v>
      </c>
      <c r="E50" s="15" t="s">
        <v>874</v>
      </c>
      <c r="F50" s="67" t="s">
        <v>627</v>
      </c>
      <c r="G50" s="25">
        <v>5</v>
      </c>
      <c r="H50" s="16"/>
      <c r="I50" s="16">
        <f t="shared" si="2"/>
        <v>0</v>
      </c>
      <c r="J50" s="17"/>
      <c r="K50" s="18">
        <f t="shared" si="3"/>
        <v>0</v>
      </c>
      <c r="N50" s="154"/>
    </row>
    <row r="51" spans="1:14" s="21" customFormat="1" ht="12">
      <c r="A51" s="12">
        <v>14</v>
      </c>
      <c r="B51" s="13" t="s">
        <v>931</v>
      </c>
      <c r="C51" s="71"/>
      <c r="D51" s="73" t="s">
        <v>643</v>
      </c>
      <c r="E51" s="15" t="s">
        <v>876</v>
      </c>
      <c r="F51" s="14" t="s">
        <v>906</v>
      </c>
      <c r="G51" s="25">
        <v>30</v>
      </c>
      <c r="H51" s="16"/>
      <c r="I51" s="16">
        <f t="shared" si="2"/>
        <v>0</v>
      </c>
      <c r="J51" s="17"/>
      <c r="K51" s="18">
        <f t="shared" si="3"/>
        <v>0</v>
      </c>
      <c r="L51" s="20"/>
      <c r="M51" s="20"/>
      <c r="N51" s="154"/>
    </row>
    <row r="52" spans="1:14" s="21" customFormat="1" ht="22.5">
      <c r="A52" s="12">
        <v>15</v>
      </c>
      <c r="B52" s="32" t="s">
        <v>564</v>
      </c>
      <c r="C52" s="72"/>
      <c r="D52" s="73">
        <v>0.005</v>
      </c>
      <c r="E52" s="14" t="s">
        <v>258</v>
      </c>
      <c r="F52" s="14" t="s">
        <v>481</v>
      </c>
      <c r="G52" s="25">
        <v>20</v>
      </c>
      <c r="H52" s="16"/>
      <c r="I52" s="16">
        <f t="shared" si="2"/>
        <v>0</v>
      </c>
      <c r="J52" s="17"/>
      <c r="K52" s="18">
        <f t="shared" si="3"/>
        <v>0</v>
      </c>
      <c r="L52" s="20"/>
      <c r="M52" s="20"/>
      <c r="N52" s="154"/>
    </row>
    <row r="53" spans="1:14" s="21" customFormat="1" ht="12">
      <c r="A53" s="12">
        <v>16</v>
      </c>
      <c r="B53" s="13" t="s">
        <v>43</v>
      </c>
      <c r="C53" s="72"/>
      <c r="D53" s="14" t="s">
        <v>652</v>
      </c>
      <c r="E53" s="15" t="s">
        <v>876</v>
      </c>
      <c r="F53" s="67" t="s">
        <v>75</v>
      </c>
      <c r="G53" s="25">
        <v>10</v>
      </c>
      <c r="H53" s="16"/>
      <c r="I53" s="16">
        <f t="shared" si="2"/>
        <v>0</v>
      </c>
      <c r="J53" s="17"/>
      <c r="K53" s="18">
        <f t="shared" si="3"/>
        <v>0</v>
      </c>
      <c r="L53" s="20"/>
      <c r="M53" s="20"/>
      <c r="N53" s="154"/>
    </row>
    <row r="54" spans="1:14" s="21" customFormat="1" ht="12">
      <c r="A54" s="12">
        <v>17</v>
      </c>
      <c r="B54" s="13" t="s">
        <v>43</v>
      </c>
      <c r="C54" s="72"/>
      <c r="D54" s="14" t="s">
        <v>44</v>
      </c>
      <c r="E54" s="15" t="s">
        <v>876</v>
      </c>
      <c r="F54" s="67" t="s">
        <v>76</v>
      </c>
      <c r="G54" s="25">
        <v>2</v>
      </c>
      <c r="H54" s="16"/>
      <c r="I54" s="16">
        <f t="shared" si="2"/>
        <v>0</v>
      </c>
      <c r="J54" s="17"/>
      <c r="K54" s="18">
        <f t="shared" si="3"/>
        <v>0</v>
      </c>
      <c r="L54" s="20"/>
      <c r="M54" s="20"/>
      <c r="N54" s="154"/>
    </row>
    <row r="55" spans="1:14" s="21" customFormat="1" ht="12">
      <c r="A55" s="12">
        <v>18</v>
      </c>
      <c r="B55" s="32" t="s">
        <v>655</v>
      </c>
      <c r="C55" s="66"/>
      <c r="D55" s="14" t="s">
        <v>656</v>
      </c>
      <c r="E55" s="15" t="s">
        <v>876</v>
      </c>
      <c r="F55" s="14" t="s">
        <v>932</v>
      </c>
      <c r="G55" s="12">
        <v>5</v>
      </c>
      <c r="H55" s="16"/>
      <c r="I55" s="16">
        <f t="shared" si="2"/>
        <v>0</v>
      </c>
      <c r="J55" s="17"/>
      <c r="K55" s="18">
        <f t="shared" si="3"/>
        <v>0</v>
      </c>
      <c r="L55" s="20"/>
      <c r="M55" s="20"/>
      <c r="N55" s="154"/>
    </row>
    <row r="56" spans="1:14" s="21" customFormat="1" ht="33.75">
      <c r="A56" s="12">
        <v>19</v>
      </c>
      <c r="B56" s="32" t="s">
        <v>655</v>
      </c>
      <c r="C56" s="66"/>
      <c r="D56" s="14" t="s">
        <v>933</v>
      </c>
      <c r="E56" s="15" t="s">
        <v>876</v>
      </c>
      <c r="F56" s="14" t="s">
        <v>934</v>
      </c>
      <c r="G56" s="12">
        <v>30</v>
      </c>
      <c r="H56" s="16"/>
      <c r="I56" s="16">
        <f t="shared" si="2"/>
        <v>0</v>
      </c>
      <c r="J56" s="17"/>
      <c r="K56" s="18">
        <f t="shared" si="3"/>
        <v>0</v>
      </c>
      <c r="L56" s="20"/>
      <c r="M56" s="20"/>
      <c r="N56" s="154"/>
    </row>
    <row r="57" spans="1:14" s="21" customFormat="1" ht="12">
      <c r="A57" s="12">
        <v>20</v>
      </c>
      <c r="B57" s="32" t="s">
        <v>655</v>
      </c>
      <c r="C57" s="66"/>
      <c r="D57" s="14" t="s">
        <v>657</v>
      </c>
      <c r="E57" s="14" t="s">
        <v>935</v>
      </c>
      <c r="F57" s="14" t="s">
        <v>887</v>
      </c>
      <c r="G57" s="12">
        <v>40</v>
      </c>
      <c r="H57" s="16"/>
      <c r="I57" s="16">
        <f t="shared" si="2"/>
        <v>0</v>
      </c>
      <c r="J57" s="17"/>
      <c r="K57" s="18">
        <f t="shared" si="3"/>
        <v>0</v>
      </c>
      <c r="L57" s="20"/>
      <c r="M57" s="20"/>
      <c r="N57" s="154"/>
    </row>
    <row r="58" spans="1:14" s="21" customFormat="1" ht="22.5">
      <c r="A58" s="12">
        <v>21</v>
      </c>
      <c r="B58" s="32" t="s">
        <v>603</v>
      </c>
      <c r="C58" s="66"/>
      <c r="D58" s="14" t="s">
        <v>852</v>
      </c>
      <c r="E58" s="14" t="s">
        <v>563</v>
      </c>
      <c r="F58" s="14" t="s">
        <v>565</v>
      </c>
      <c r="G58" s="12">
        <v>2</v>
      </c>
      <c r="H58" s="16"/>
      <c r="I58" s="16">
        <f t="shared" si="2"/>
        <v>0</v>
      </c>
      <c r="J58" s="17"/>
      <c r="K58" s="18">
        <f t="shared" si="3"/>
        <v>0</v>
      </c>
      <c r="L58" s="20"/>
      <c r="M58" s="20"/>
      <c r="N58" s="154"/>
    </row>
    <row r="59" spans="1:14" s="21" customFormat="1" ht="12">
      <c r="A59" s="12">
        <v>22</v>
      </c>
      <c r="B59" s="13" t="s">
        <v>862</v>
      </c>
      <c r="C59" s="72"/>
      <c r="D59" s="14" t="s">
        <v>646</v>
      </c>
      <c r="E59" s="15" t="s">
        <v>876</v>
      </c>
      <c r="F59" s="67" t="s">
        <v>975</v>
      </c>
      <c r="G59" s="25">
        <v>15</v>
      </c>
      <c r="H59" s="16"/>
      <c r="I59" s="16">
        <f t="shared" si="2"/>
        <v>0</v>
      </c>
      <c r="J59" s="17"/>
      <c r="K59" s="18">
        <f t="shared" si="3"/>
        <v>0</v>
      </c>
      <c r="L59" s="20"/>
      <c r="M59" s="20"/>
      <c r="N59" s="154"/>
    </row>
    <row r="60" spans="1:14" s="21" customFormat="1" ht="12">
      <c r="A60" s="12">
        <v>23</v>
      </c>
      <c r="B60" s="13" t="s">
        <v>47</v>
      </c>
      <c r="C60" s="72" t="s">
        <v>48</v>
      </c>
      <c r="D60" s="14" t="s">
        <v>652</v>
      </c>
      <c r="E60" s="15" t="s">
        <v>876</v>
      </c>
      <c r="F60" s="67" t="s">
        <v>887</v>
      </c>
      <c r="G60" s="25">
        <v>5</v>
      </c>
      <c r="H60" s="16"/>
      <c r="I60" s="16">
        <f t="shared" si="2"/>
        <v>0</v>
      </c>
      <c r="J60" s="17"/>
      <c r="K60" s="18">
        <f t="shared" si="3"/>
        <v>0</v>
      </c>
      <c r="L60" s="20"/>
      <c r="M60" s="20"/>
      <c r="N60" s="154"/>
    </row>
    <row r="61" spans="1:14" s="21" customFormat="1" ht="22.5">
      <c r="A61" s="12">
        <v>24</v>
      </c>
      <c r="B61" s="13" t="s">
        <v>49</v>
      </c>
      <c r="C61" s="72" t="s">
        <v>50</v>
      </c>
      <c r="D61" s="14" t="s">
        <v>51</v>
      </c>
      <c r="E61" s="15" t="s">
        <v>876</v>
      </c>
      <c r="F61" s="67" t="s">
        <v>72</v>
      </c>
      <c r="G61" s="25">
        <v>10</v>
      </c>
      <c r="H61" s="16"/>
      <c r="I61" s="16">
        <f t="shared" si="2"/>
        <v>0</v>
      </c>
      <c r="J61" s="17"/>
      <c r="K61" s="18">
        <f t="shared" si="3"/>
        <v>0</v>
      </c>
      <c r="L61" s="20"/>
      <c r="M61" s="20"/>
      <c r="N61" s="154"/>
    </row>
    <row r="62" spans="1:14" s="21" customFormat="1" ht="22.5">
      <c r="A62" s="12">
        <v>25</v>
      </c>
      <c r="B62" s="13" t="s">
        <v>52</v>
      </c>
      <c r="C62" s="72" t="s">
        <v>50</v>
      </c>
      <c r="D62" s="14" t="s">
        <v>80</v>
      </c>
      <c r="E62" s="15" t="s">
        <v>876</v>
      </c>
      <c r="F62" s="67" t="s">
        <v>887</v>
      </c>
      <c r="G62" s="25">
        <v>20</v>
      </c>
      <c r="H62" s="16"/>
      <c r="I62" s="16">
        <f t="shared" si="2"/>
        <v>0</v>
      </c>
      <c r="J62" s="17"/>
      <c r="K62" s="18">
        <f t="shared" si="3"/>
        <v>0</v>
      </c>
      <c r="L62" s="20"/>
      <c r="M62" s="20"/>
      <c r="N62" s="154"/>
    </row>
    <row r="63" spans="1:14" s="21" customFormat="1" ht="22.5">
      <c r="A63" s="12">
        <v>26</v>
      </c>
      <c r="B63" s="13" t="s">
        <v>52</v>
      </c>
      <c r="C63" s="72" t="s">
        <v>50</v>
      </c>
      <c r="D63" s="14" t="s">
        <v>53</v>
      </c>
      <c r="E63" s="15" t="s">
        <v>876</v>
      </c>
      <c r="F63" s="67" t="s">
        <v>906</v>
      </c>
      <c r="G63" s="25">
        <v>5</v>
      </c>
      <c r="H63" s="16"/>
      <c r="I63" s="16">
        <f t="shared" si="2"/>
        <v>0</v>
      </c>
      <c r="J63" s="17"/>
      <c r="K63" s="18">
        <f t="shared" si="3"/>
        <v>0</v>
      </c>
      <c r="L63" s="20"/>
      <c r="M63" s="20"/>
      <c r="N63" s="154"/>
    </row>
    <row r="64" spans="1:14" s="21" customFormat="1" ht="12">
      <c r="A64" s="12">
        <v>27</v>
      </c>
      <c r="B64" s="13" t="s">
        <v>566</v>
      </c>
      <c r="C64" s="72"/>
      <c r="D64" s="15" t="s">
        <v>442</v>
      </c>
      <c r="E64" s="15" t="s">
        <v>258</v>
      </c>
      <c r="F64" s="67" t="s">
        <v>166</v>
      </c>
      <c r="G64" s="25">
        <v>10</v>
      </c>
      <c r="H64" s="16"/>
      <c r="I64" s="16">
        <f t="shared" si="2"/>
        <v>0</v>
      </c>
      <c r="J64" s="17"/>
      <c r="K64" s="18">
        <f t="shared" si="3"/>
        <v>0</v>
      </c>
      <c r="L64" s="20"/>
      <c r="M64" s="20"/>
      <c r="N64" s="154"/>
    </row>
    <row r="65" spans="1:14" ht="12">
      <c r="A65" s="146" t="s">
        <v>836</v>
      </c>
      <c r="B65" s="146"/>
      <c r="C65" s="146"/>
      <c r="D65" s="146"/>
      <c r="E65" s="146"/>
      <c r="F65" s="146"/>
      <c r="G65" s="146"/>
      <c r="H65" s="146"/>
      <c r="I65" s="30">
        <f>SUM(I38:I64)</f>
        <v>0</v>
      </c>
      <c r="J65" s="31"/>
      <c r="K65" s="31">
        <f>SUM(K38:K64)</f>
        <v>0</v>
      </c>
      <c r="L65" s="27"/>
      <c r="M65" s="27"/>
      <c r="N65" s="156"/>
    </row>
    <row r="66" spans="1:14" s="11" customFormat="1" ht="12">
      <c r="A66" s="144" t="s">
        <v>368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0"/>
      <c r="M66" s="10"/>
      <c r="N66" s="153"/>
    </row>
    <row r="67" spans="1:14" s="21" customFormat="1" ht="12">
      <c r="A67" s="12">
        <v>1</v>
      </c>
      <c r="B67" s="13" t="s">
        <v>25</v>
      </c>
      <c r="C67" s="71" t="s">
        <v>26</v>
      </c>
      <c r="D67" s="14" t="s">
        <v>642</v>
      </c>
      <c r="E67" s="15" t="s">
        <v>876</v>
      </c>
      <c r="F67" s="67" t="s">
        <v>71</v>
      </c>
      <c r="G67" s="25">
        <v>5</v>
      </c>
      <c r="H67" s="16"/>
      <c r="I67" s="16">
        <f aca="true" t="shared" si="4" ref="I67:I78">H67*G67</f>
        <v>0</v>
      </c>
      <c r="J67" s="17"/>
      <c r="K67" s="18">
        <f aca="true" t="shared" si="5" ref="K67:K78">ROUND(I67*J67/100+I67,2)</f>
        <v>0</v>
      </c>
      <c r="L67" s="20"/>
      <c r="M67" s="20"/>
      <c r="N67" s="154"/>
    </row>
    <row r="68" spans="1:14" s="21" customFormat="1" ht="12">
      <c r="A68" s="12">
        <v>2</v>
      </c>
      <c r="B68" s="13" t="s">
        <v>1020</v>
      </c>
      <c r="C68" s="71" t="s">
        <v>27</v>
      </c>
      <c r="D68" s="14" t="s">
        <v>642</v>
      </c>
      <c r="E68" s="15" t="s">
        <v>876</v>
      </c>
      <c r="F68" s="67" t="s">
        <v>887</v>
      </c>
      <c r="G68" s="25">
        <v>10</v>
      </c>
      <c r="H68" s="16"/>
      <c r="I68" s="16">
        <f t="shared" si="4"/>
        <v>0</v>
      </c>
      <c r="J68" s="17"/>
      <c r="K68" s="18">
        <f t="shared" si="5"/>
        <v>0</v>
      </c>
      <c r="L68" s="20"/>
      <c r="M68" s="20"/>
      <c r="N68" s="154"/>
    </row>
    <row r="69" spans="1:14" s="21" customFormat="1" ht="12">
      <c r="A69" s="12">
        <v>3</v>
      </c>
      <c r="B69" s="13" t="s">
        <v>1020</v>
      </c>
      <c r="C69" s="71" t="s">
        <v>27</v>
      </c>
      <c r="D69" s="14" t="s">
        <v>77</v>
      </c>
      <c r="E69" s="15" t="s">
        <v>876</v>
      </c>
      <c r="F69" s="67" t="s">
        <v>79</v>
      </c>
      <c r="G69" s="25">
        <v>2</v>
      </c>
      <c r="H69" s="16"/>
      <c r="I69" s="16">
        <f t="shared" si="4"/>
        <v>0</v>
      </c>
      <c r="J69" s="17"/>
      <c r="K69" s="18">
        <f t="shared" si="5"/>
        <v>0</v>
      </c>
      <c r="L69" s="20"/>
      <c r="M69" s="20"/>
      <c r="N69" s="154"/>
    </row>
    <row r="70" spans="1:14" s="21" customFormat="1" ht="12">
      <c r="A70" s="12">
        <v>4</v>
      </c>
      <c r="B70" s="13" t="s">
        <v>1020</v>
      </c>
      <c r="C70" s="71" t="s">
        <v>27</v>
      </c>
      <c r="D70" s="14" t="s">
        <v>78</v>
      </c>
      <c r="E70" s="15" t="s">
        <v>876</v>
      </c>
      <c r="F70" s="67" t="s">
        <v>79</v>
      </c>
      <c r="G70" s="25">
        <v>2</v>
      </c>
      <c r="H70" s="16"/>
      <c r="I70" s="16">
        <f t="shared" si="4"/>
        <v>0</v>
      </c>
      <c r="J70" s="17"/>
      <c r="K70" s="18">
        <f t="shared" si="5"/>
        <v>0</v>
      </c>
      <c r="L70" s="20"/>
      <c r="M70" s="20"/>
      <c r="N70" s="154"/>
    </row>
    <row r="71" spans="1:14" s="21" customFormat="1" ht="12">
      <c r="A71" s="12">
        <v>5</v>
      </c>
      <c r="B71" s="13" t="s">
        <v>1</v>
      </c>
      <c r="C71" s="72" t="s">
        <v>0</v>
      </c>
      <c r="D71" s="14" t="s">
        <v>1029</v>
      </c>
      <c r="E71" s="14" t="s">
        <v>876</v>
      </c>
      <c r="F71" s="67" t="s">
        <v>887</v>
      </c>
      <c r="G71" s="25">
        <v>30</v>
      </c>
      <c r="H71" s="16"/>
      <c r="I71" s="16">
        <f t="shared" si="4"/>
        <v>0</v>
      </c>
      <c r="J71" s="17"/>
      <c r="K71" s="18">
        <f t="shared" si="5"/>
        <v>0</v>
      </c>
      <c r="N71" s="154"/>
    </row>
    <row r="72" spans="1:14" s="21" customFormat="1" ht="12">
      <c r="A72" s="12">
        <v>6</v>
      </c>
      <c r="B72" s="32" t="s">
        <v>29</v>
      </c>
      <c r="C72" s="71" t="s">
        <v>30</v>
      </c>
      <c r="D72" s="14" t="s">
        <v>642</v>
      </c>
      <c r="E72" s="15" t="s">
        <v>876</v>
      </c>
      <c r="F72" s="14" t="s">
        <v>939</v>
      </c>
      <c r="G72" s="25">
        <v>20</v>
      </c>
      <c r="H72" s="16"/>
      <c r="I72" s="16">
        <f t="shared" si="4"/>
        <v>0</v>
      </c>
      <c r="J72" s="17"/>
      <c r="K72" s="18">
        <f t="shared" si="5"/>
        <v>0</v>
      </c>
      <c r="N72" s="154"/>
    </row>
    <row r="73" spans="1:14" s="21" customFormat="1" ht="12">
      <c r="A73" s="12">
        <v>7</v>
      </c>
      <c r="B73" s="32" t="s">
        <v>29</v>
      </c>
      <c r="C73" s="71" t="s">
        <v>30</v>
      </c>
      <c r="D73" s="14" t="s">
        <v>22</v>
      </c>
      <c r="E73" s="15" t="s">
        <v>876</v>
      </c>
      <c r="F73" s="14" t="s">
        <v>73</v>
      </c>
      <c r="G73" s="25">
        <v>2</v>
      </c>
      <c r="H73" s="16"/>
      <c r="I73" s="16">
        <f t="shared" si="4"/>
        <v>0</v>
      </c>
      <c r="J73" s="17"/>
      <c r="K73" s="18">
        <f t="shared" si="5"/>
        <v>0</v>
      </c>
      <c r="N73" s="154"/>
    </row>
    <row r="74" spans="1:14" s="21" customFormat="1" ht="12">
      <c r="A74" s="12">
        <v>8</v>
      </c>
      <c r="B74" s="32" t="s">
        <v>29</v>
      </c>
      <c r="C74" s="71" t="s">
        <v>30</v>
      </c>
      <c r="D74" s="14" t="s">
        <v>647</v>
      </c>
      <c r="E74" s="15" t="s">
        <v>876</v>
      </c>
      <c r="F74" s="14" t="s">
        <v>73</v>
      </c>
      <c r="G74" s="25">
        <v>2</v>
      </c>
      <c r="H74" s="16"/>
      <c r="I74" s="16">
        <f t="shared" si="4"/>
        <v>0</v>
      </c>
      <c r="J74" s="17"/>
      <c r="K74" s="18">
        <f t="shared" si="5"/>
        <v>0</v>
      </c>
      <c r="N74" s="154"/>
    </row>
    <row r="75" spans="1:14" s="21" customFormat="1" ht="12">
      <c r="A75" s="12">
        <v>9</v>
      </c>
      <c r="B75" s="13" t="s">
        <v>653</v>
      </c>
      <c r="C75" s="79" t="s">
        <v>768</v>
      </c>
      <c r="D75" s="14" t="s">
        <v>650</v>
      </c>
      <c r="E75" s="15" t="s">
        <v>876</v>
      </c>
      <c r="F75" s="14" t="s">
        <v>939</v>
      </c>
      <c r="G75" s="25">
        <v>3</v>
      </c>
      <c r="H75" s="16"/>
      <c r="I75" s="16">
        <f t="shared" si="4"/>
        <v>0</v>
      </c>
      <c r="J75" s="17"/>
      <c r="K75" s="18">
        <f t="shared" si="5"/>
        <v>0</v>
      </c>
      <c r="L75" s="20"/>
      <c r="M75" s="20"/>
      <c r="N75" s="154"/>
    </row>
    <row r="76" spans="1:14" s="21" customFormat="1" ht="12">
      <c r="A76" s="12">
        <v>10</v>
      </c>
      <c r="B76" s="13" t="s">
        <v>653</v>
      </c>
      <c r="C76" s="79" t="s">
        <v>768</v>
      </c>
      <c r="D76" s="14" t="s">
        <v>652</v>
      </c>
      <c r="E76" s="15" t="s">
        <v>876</v>
      </c>
      <c r="F76" s="14" t="s">
        <v>74</v>
      </c>
      <c r="G76" s="25">
        <v>25</v>
      </c>
      <c r="H76" s="16"/>
      <c r="I76" s="16">
        <f t="shared" si="4"/>
        <v>0</v>
      </c>
      <c r="J76" s="17"/>
      <c r="K76" s="18">
        <f t="shared" si="5"/>
        <v>0</v>
      </c>
      <c r="L76" s="20"/>
      <c r="M76" s="20"/>
      <c r="N76" s="154"/>
    </row>
    <row r="77" spans="1:14" s="21" customFormat="1" ht="12">
      <c r="A77" s="12">
        <v>11</v>
      </c>
      <c r="B77" s="13" t="s">
        <v>653</v>
      </c>
      <c r="C77" s="79" t="s">
        <v>768</v>
      </c>
      <c r="D77" s="14" t="s">
        <v>654</v>
      </c>
      <c r="E77" s="15" t="s">
        <v>876</v>
      </c>
      <c r="F77" s="14" t="s">
        <v>224</v>
      </c>
      <c r="G77" s="25">
        <v>10</v>
      </c>
      <c r="H77" s="16"/>
      <c r="I77" s="16">
        <f t="shared" si="4"/>
        <v>0</v>
      </c>
      <c r="J77" s="17"/>
      <c r="K77" s="18">
        <f t="shared" si="5"/>
        <v>0</v>
      </c>
      <c r="L77" s="20"/>
      <c r="M77" s="20"/>
      <c r="N77" s="154"/>
    </row>
    <row r="78" spans="1:14" s="21" customFormat="1" ht="12">
      <c r="A78" s="12">
        <v>12</v>
      </c>
      <c r="B78" s="13" t="s">
        <v>45</v>
      </c>
      <c r="C78" s="72" t="s">
        <v>46</v>
      </c>
      <c r="D78" s="14" t="s">
        <v>832</v>
      </c>
      <c r="E78" s="15" t="s">
        <v>876</v>
      </c>
      <c r="F78" s="67" t="s">
        <v>906</v>
      </c>
      <c r="G78" s="25">
        <v>5</v>
      </c>
      <c r="H78" s="16"/>
      <c r="I78" s="16">
        <f t="shared" si="4"/>
        <v>0</v>
      </c>
      <c r="J78" s="17"/>
      <c r="K78" s="18">
        <f t="shared" si="5"/>
        <v>0</v>
      </c>
      <c r="N78" s="154"/>
    </row>
    <row r="79" spans="1:14" ht="12">
      <c r="A79" s="146" t="s">
        <v>836</v>
      </c>
      <c r="B79" s="146"/>
      <c r="C79" s="146"/>
      <c r="D79" s="146"/>
      <c r="E79" s="146"/>
      <c r="F79" s="146"/>
      <c r="G79" s="146"/>
      <c r="H79" s="146"/>
      <c r="I79" s="30">
        <f>SUM(I67:I78)</f>
        <v>0</v>
      </c>
      <c r="J79" s="31"/>
      <c r="K79" s="31">
        <f>SUM(K67:K78)</f>
        <v>0</v>
      </c>
      <c r="L79" s="27"/>
      <c r="M79" s="27"/>
      <c r="N79" s="156"/>
    </row>
    <row r="80" spans="1:14" s="11" customFormat="1" ht="12">
      <c r="A80" s="144" t="s">
        <v>369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0"/>
      <c r="M80" s="10"/>
      <c r="N80" s="153"/>
    </row>
    <row r="81" spans="1:14" s="21" customFormat="1" ht="12">
      <c r="A81" s="12">
        <v>1</v>
      </c>
      <c r="B81" s="13" t="s">
        <v>653</v>
      </c>
      <c r="C81" s="79"/>
      <c r="D81" s="14" t="s">
        <v>164</v>
      </c>
      <c r="E81" s="15" t="s">
        <v>874</v>
      </c>
      <c r="F81" s="14" t="s">
        <v>627</v>
      </c>
      <c r="G81" s="25">
        <v>250</v>
      </c>
      <c r="H81" s="16"/>
      <c r="I81" s="16">
        <f aca="true" t="shared" si="6" ref="I81:I90">H81*G81</f>
        <v>0</v>
      </c>
      <c r="J81" s="17"/>
      <c r="K81" s="18">
        <f aca="true" t="shared" si="7" ref="K81:K90">ROUND(I81*J81/100+I81,2)</f>
        <v>0</v>
      </c>
      <c r="L81" s="20"/>
      <c r="M81" s="20"/>
      <c r="N81" s="154"/>
    </row>
    <row r="82" spans="1:14" s="21" customFormat="1" ht="12">
      <c r="A82" s="12">
        <v>2</v>
      </c>
      <c r="B82" s="13" t="s">
        <v>653</v>
      </c>
      <c r="C82" s="79"/>
      <c r="D82" s="14" t="s">
        <v>163</v>
      </c>
      <c r="E82" s="15" t="s">
        <v>874</v>
      </c>
      <c r="F82" s="14" t="s">
        <v>627</v>
      </c>
      <c r="G82" s="25">
        <v>20</v>
      </c>
      <c r="H82" s="16"/>
      <c r="I82" s="16">
        <f t="shared" si="6"/>
        <v>0</v>
      </c>
      <c r="J82" s="17"/>
      <c r="K82" s="18">
        <f t="shared" si="7"/>
        <v>0</v>
      </c>
      <c r="L82" s="20"/>
      <c r="M82" s="20"/>
      <c r="N82" s="154"/>
    </row>
    <row r="83" spans="1:14" s="21" customFormat="1" ht="12">
      <c r="A83" s="12">
        <v>3</v>
      </c>
      <c r="B83" s="13" t="s">
        <v>706</v>
      </c>
      <c r="C83" s="13"/>
      <c r="D83" s="15" t="s">
        <v>707</v>
      </c>
      <c r="E83" s="15" t="s">
        <v>874</v>
      </c>
      <c r="F83" s="37" t="s">
        <v>627</v>
      </c>
      <c r="G83" s="25">
        <v>5</v>
      </c>
      <c r="H83" s="16"/>
      <c r="I83" s="16">
        <f t="shared" si="6"/>
        <v>0</v>
      </c>
      <c r="J83" s="17"/>
      <c r="K83" s="18">
        <f t="shared" si="7"/>
        <v>0</v>
      </c>
      <c r="L83" s="20"/>
      <c r="M83" s="20"/>
      <c r="N83" s="154"/>
    </row>
    <row r="84" spans="1:14" s="21" customFormat="1" ht="29.25">
      <c r="A84" s="12">
        <v>4</v>
      </c>
      <c r="B84" s="13" t="s">
        <v>1026</v>
      </c>
      <c r="C84" s="80"/>
      <c r="D84" s="14" t="s">
        <v>675</v>
      </c>
      <c r="E84" s="15" t="s">
        <v>874</v>
      </c>
      <c r="F84" s="14" t="s">
        <v>1030</v>
      </c>
      <c r="G84" s="25">
        <v>3500</v>
      </c>
      <c r="H84" s="16"/>
      <c r="I84" s="16">
        <f t="shared" si="6"/>
        <v>0</v>
      </c>
      <c r="J84" s="17"/>
      <c r="K84" s="18">
        <f t="shared" si="7"/>
        <v>0</v>
      </c>
      <c r="N84" s="154"/>
    </row>
    <row r="85" spans="1:14" s="21" customFormat="1" ht="12">
      <c r="A85" s="12">
        <v>5</v>
      </c>
      <c r="B85" s="13" t="s">
        <v>56</v>
      </c>
      <c r="C85" s="33"/>
      <c r="D85" s="14" t="s">
        <v>714</v>
      </c>
      <c r="E85" s="15" t="s">
        <v>874</v>
      </c>
      <c r="F85" s="14" t="s">
        <v>627</v>
      </c>
      <c r="G85" s="25">
        <v>30</v>
      </c>
      <c r="H85" s="16"/>
      <c r="I85" s="16">
        <f t="shared" si="6"/>
        <v>0</v>
      </c>
      <c r="J85" s="17"/>
      <c r="K85" s="18">
        <f t="shared" si="7"/>
        <v>0</v>
      </c>
      <c r="L85" s="20"/>
      <c r="M85" s="20"/>
      <c r="N85" s="154"/>
    </row>
    <row r="86" spans="1:14" s="21" customFormat="1" ht="12">
      <c r="A86" s="12">
        <v>6</v>
      </c>
      <c r="B86" s="13" t="s">
        <v>56</v>
      </c>
      <c r="C86" s="33"/>
      <c r="D86" s="14" t="s">
        <v>721</v>
      </c>
      <c r="E86" s="15" t="s">
        <v>874</v>
      </c>
      <c r="F86" s="14" t="s">
        <v>627</v>
      </c>
      <c r="G86" s="81">
        <v>10</v>
      </c>
      <c r="H86" s="16"/>
      <c r="I86" s="16">
        <f t="shared" si="6"/>
        <v>0</v>
      </c>
      <c r="J86" s="17"/>
      <c r="K86" s="18">
        <f t="shared" si="7"/>
        <v>0</v>
      </c>
      <c r="L86" s="20"/>
      <c r="M86" s="20"/>
      <c r="N86" s="154"/>
    </row>
    <row r="87" spans="1:14" s="21" customFormat="1" ht="12">
      <c r="A87" s="12">
        <v>7</v>
      </c>
      <c r="B87" s="13" t="s">
        <v>683</v>
      </c>
      <c r="C87" s="71"/>
      <c r="D87" s="14" t="s">
        <v>170</v>
      </c>
      <c r="E87" s="15" t="s">
        <v>874</v>
      </c>
      <c r="F87" s="14" t="s">
        <v>627</v>
      </c>
      <c r="G87" s="75">
        <v>1000</v>
      </c>
      <c r="H87" s="16"/>
      <c r="I87" s="16">
        <f t="shared" si="6"/>
        <v>0</v>
      </c>
      <c r="J87" s="17"/>
      <c r="K87" s="18">
        <f t="shared" si="7"/>
        <v>0</v>
      </c>
      <c r="L87" s="20"/>
      <c r="N87" s="154"/>
    </row>
    <row r="88" spans="1:14" s="21" customFormat="1" ht="12">
      <c r="A88" s="12">
        <v>8</v>
      </c>
      <c r="B88" s="13" t="s">
        <v>683</v>
      </c>
      <c r="C88" s="71"/>
      <c r="D88" s="14" t="s">
        <v>171</v>
      </c>
      <c r="E88" s="15" t="s">
        <v>874</v>
      </c>
      <c r="F88" s="14" t="s">
        <v>627</v>
      </c>
      <c r="G88" s="25">
        <v>50</v>
      </c>
      <c r="H88" s="16"/>
      <c r="I88" s="16">
        <f t="shared" si="6"/>
        <v>0</v>
      </c>
      <c r="J88" s="17"/>
      <c r="K88" s="18">
        <f t="shared" si="7"/>
        <v>0</v>
      </c>
      <c r="L88" s="20"/>
      <c r="N88" s="154"/>
    </row>
    <row r="89" spans="1:14" s="21" customFormat="1" ht="22.5">
      <c r="A89" s="12">
        <v>9</v>
      </c>
      <c r="B89" s="13" t="s">
        <v>54</v>
      </c>
      <c r="C89" s="71"/>
      <c r="D89" s="14" t="s">
        <v>482</v>
      </c>
      <c r="E89" s="15" t="s">
        <v>874</v>
      </c>
      <c r="F89" s="14" t="s">
        <v>627</v>
      </c>
      <c r="G89" s="25">
        <v>3000</v>
      </c>
      <c r="H89" s="16"/>
      <c r="I89" s="16">
        <f t="shared" si="6"/>
        <v>0</v>
      </c>
      <c r="J89" s="17"/>
      <c r="K89" s="18">
        <f t="shared" si="7"/>
        <v>0</v>
      </c>
      <c r="L89" s="20"/>
      <c r="N89" s="154"/>
    </row>
    <row r="90" spans="1:14" s="21" customFormat="1" ht="12">
      <c r="A90" s="12">
        <v>10</v>
      </c>
      <c r="B90" s="13" t="s">
        <v>840</v>
      </c>
      <c r="C90" s="13"/>
      <c r="D90" s="14" t="s">
        <v>709</v>
      </c>
      <c r="E90" s="15" t="s">
        <v>874</v>
      </c>
      <c r="F90" s="14" t="s">
        <v>627</v>
      </c>
      <c r="G90" s="25">
        <v>40</v>
      </c>
      <c r="H90" s="82"/>
      <c r="I90" s="16">
        <f t="shared" si="6"/>
        <v>0</v>
      </c>
      <c r="J90" s="17"/>
      <c r="K90" s="18">
        <f t="shared" si="7"/>
        <v>0</v>
      </c>
      <c r="L90" s="20"/>
      <c r="M90" s="20"/>
      <c r="N90" s="154"/>
    </row>
    <row r="91" spans="1:14" ht="12">
      <c r="A91" s="146" t="s">
        <v>836</v>
      </c>
      <c r="B91" s="146"/>
      <c r="C91" s="146"/>
      <c r="D91" s="146"/>
      <c r="E91" s="146"/>
      <c r="F91" s="146"/>
      <c r="G91" s="146"/>
      <c r="H91" s="146"/>
      <c r="I91" s="30">
        <f>SUM(I81:I90)</f>
        <v>0</v>
      </c>
      <c r="J91" s="31"/>
      <c r="K91" s="31">
        <f>SUM(K81:K90)</f>
        <v>0</v>
      </c>
      <c r="L91" s="27"/>
      <c r="M91" s="27"/>
      <c r="N91" s="156"/>
    </row>
    <row r="92" spans="1:14" s="11" customFormat="1" ht="12">
      <c r="A92" s="144" t="s">
        <v>234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0"/>
      <c r="M92" s="10"/>
      <c r="N92" s="153"/>
    </row>
    <row r="93" spans="1:14" s="21" customFormat="1" ht="12">
      <c r="A93" s="12">
        <v>1</v>
      </c>
      <c r="B93" s="13" t="s">
        <v>1024</v>
      </c>
      <c r="C93" s="71"/>
      <c r="D93" s="14" t="s">
        <v>951</v>
      </c>
      <c r="E93" s="15" t="s">
        <v>874</v>
      </c>
      <c r="F93" s="14" t="s">
        <v>627</v>
      </c>
      <c r="G93" s="25">
        <v>200</v>
      </c>
      <c r="H93" s="16"/>
      <c r="I93" s="16">
        <f aca="true" t="shared" si="8" ref="I93:I100">H93*G93</f>
        <v>0</v>
      </c>
      <c r="J93" s="17"/>
      <c r="K93" s="18">
        <f aca="true" t="shared" si="9" ref="K93:K100">ROUND(I93*J93/100+I93,2)</f>
        <v>0</v>
      </c>
      <c r="L93" s="20"/>
      <c r="M93" s="20"/>
      <c r="N93" s="154"/>
    </row>
    <row r="94" spans="1:14" s="21" customFormat="1" ht="12">
      <c r="A94" s="12">
        <v>2</v>
      </c>
      <c r="B94" s="13" t="s">
        <v>90</v>
      </c>
      <c r="C94" s="72"/>
      <c r="D94" s="15">
        <v>0.15</v>
      </c>
      <c r="E94" s="15" t="s">
        <v>874</v>
      </c>
      <c r="F94" s="14" t="s">
        <v>627</v>
      </c>
      <c r="G94" s="12">
        <v>3500</v>
      </c>
      <c r="H94" s="74"/>
      <c r="I94" s="16">
        <f t="shared" si="8"/>
        <v>0</v>
      </c>
      <c r="J94" s="17"/>
      <c r="K94" s="18">
        <f t="shared" si="9"/>
        <v>0</v>
      </c>
      <c r="L94" s="20"/>
      <c r="M94" s="20"/>
      <c r="N94" s="154"/>
    </row>
    <row r="95" spans="1:14" s="21" customFormat="1" ht="12">
      <c r="A95" s="12">
        <v>3</v>
      </c>
      <c r="B95" s="13" t="s">
        <v>1024</v>
      </c>
      <c r="C95" s="71"/>
      <c r="D95" s="14" t="s">
        <v>1025</v>
      </c>
      <c r="E95" s="15" t="s">
        <v>874</v>
      </c>
      <c r="F95" s="14" t="s">
        <v>627</v>
      </c>
      <c r="G95" s="25">
        <v>100</v>
      </c>
      <c r="H95" s="74"/>
      <c r="I95" s="16">
        <f t="shared" si="8"/>
        <v>0</v>
      </c>
      <c r="J95" s="17"/>
      <c r="K95" s="18">
        <f t="shared" si="9"/>
        <v>0</v>
      </c>
      <c r="N95" s="154"/>
    </row>
    <row r="96" spans="1:14" s="21" customFormat="1" ht="12">
      <c r="A96" s="12">
        <v>4</v>
      </c>
      <c r="B96" s="13" t="s">
        <v>1028</v>
      </c>
      <c r="C96" s="80"/>
      <c r="D96" s="15" t="s">
        <v>440</v>
      </c>
      <c r="E96" s="15" t="s">
        <v>874</v>
      </c>
      <c r="F96" s="67" t="s">
        <v>905</v>
      </c>
      <c r="G96" s="25">
        <v>20</v>
      </c>
      <c r="H96" s="74"/>
      <c r="I96" s="16">
        <f t="shared" si="8"/>
        <v>0</v>
      </c>
      <c r="J96" s="17"/>
      <c r="K96" s="18">
        <f t="shared" si="9"/>
        <v>0</v>
      </c>
      <c r="L96" s="20"/>
      <c r="M96" s="20"/>
      <c r="N96" s="154"/>
    </row>
    <row r="97" spans="1:14" s="21" customFormat="1" ht="12">
      <c r="A97" s="12">
        <v>5</v>
      </c>
      <c r="B97" s="13" t="s">
        <v>1028</v>
      </c>
      <c r="C97" s="32"/>
      <c r="D97" s="38" t="s">
        <v>441</v>
      </c>
      <c r="E97" s="15" t="s">
        <v>874</v>
      </c>
      <c r="F97" s="67" t="s">
        <v>905</v>
      </c>
      <c r="G97" s="25">
        <v>50</v>
      </c>
      <c r="H97" s="74"/>
      <c r="I97" s="16">
        <f t="shared" si="8"/>
        <v>0</v>
      </c>
      <c r="J97" s="17"/>
      <c r="K97" s="18">
        <f t="shared" si="9"/>
        <v>0</v>
      </c>
      <c r="L97" s="80"/>
      <c r="N97" s="154"/>
    </row>
    <row r="98" spans="1:14" s="21" customFormat="1" ht="12">
      <c r="A98" s="12">
        <v>6</v>
      </c>
      <c r="B98" s="13" t="s">
        <v>1027</v>
      </c>
      <c r="C98" s="80"/>
      <c r="D98" s="14" t="s">
        <v>644</v>
      </c>
      <c r="E98" s="15" t="s">
        <v>874</v>
      </c>
      <c r="F98" s="67" t="s">
        <v>898</v>
      </c>
      <c r="G98" s="25">
        <v>150</v>
      </c>
      <c r="H98" s="74"/>
      <c r="I98" s="16">
        <f t="shared" si="8"/>
        <v>0</v>
      </c>
      <c r="J98" s="17"/>
      <c r="K98" s="18">
        <f t="shared" si="9"/>
        <v>0</v>
      </c>
      <c r="L98" s="20"/>
      <c r="M98" s="20"/>
      <c r="N98" s="154"/>
    </row>
    <row r="99" spans="1:14" s="21" customFormat="1" ht="12">
      <c r="A99" s="12">
        <v>7</v>
      </c>
      <c r="B99" s="13" t="s">
        <v>1027</v>
      </c>
      <c r="C99" s="80"/>
      <c r="D99" s="14" t="s">
        <v>644</v>
      </c>
      <c r="E99" s="15" t="s">
        <v>874</v>
      </c>
      <c r="F99" s="67" t="s">
        <v>875</v>
      </c>
      <c r="G99" s="25">
        <v>200</v>
      </c>
      <c r="H99" s="74"/>
      <c r="I99" s="16">
        <f t="shared" si="8"/>
        <v>0</v>
      </c>
      <c r="J99" s="17"/>
      <c r="K99" s="18">
        <f t="shared" si="9"/>
        <v>0</v>
      </c>
      <c r="L99" s="20"/>
      <c r="M99" s="20"/>
      <c r="N99" s="154"/>
    </row>
    <row r="100" spans="1:14" s="21" customFormat="1" ht="20.25">
      <c r="A100" s="12">
        <v>8</v>
      </c>
      <c r="B100" s="13" t="s">
        <v>854</v>
      </c>
      <c r="D100" s="14" t="s">
        <v>483</v>
      </c>
      <c r="E100" s="15" t="s">
        <v>874</v>
      </c>
      <c r="F100" s="67" t="s">
        <v>1031</v>
      </c>
      <c r="G100" s="25">
        <v>50</v>
      </c>
      <c r="H100" s="74"/>
      <c r="I100" s="16">
        <f t="shared" si="8"/>
        <v>0</v>
      </c>
      <c r="J100" s="17"/>
      <c r="K100" s="18">
        <f t="shared" si="9"/>
        <v>0</v>
      </c>
      <c r="L100" s="80"/>
      <c r="M100" s="20"/>
      <c r="N100" s="154"/>
    </row>
    <row r="101" spans="1:14" s="26" customFormat="1" ht="12">
      <c r="A101" s="146" t="s">
        <v>836</v>
      </c>
      <c r="B101" s="146"/>
      <c r="C101" s="146"/>
      <c r="D101" s="146"/>
      <c r="E101" s="146"/>
      <c r="F101" s="146"/>
      <c r="G101" s="146"/>
      <c r="H101" s="146"/>
      <c r="I101" s="30">
        <f>SUM(I93:I100)</f>
        <v>0</v>
      </c>
      <c r="J101" s="39"/>
      <c r="K101" s="31">
        <f>SUM(K93:K100)</f>
        <v>0</v>
      </c>
      <c r="L101" s="19"/>
      <c r="M101" s="19"/>
      <c r="N101" s="155"/>
    </row>
    <row r="102" spans="1:14" s="11" customFormat="1" ht="12">
      <c r="A102" s="144" t="s">
        <v>333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N102" s="153"/>
    </row>
    <row r="103" spans="1:14" s="21" customFormat="1" ht="12">
      <c r="A103" s="12">
        <v>1</v>
      </c>
      <c r="B103" s="13" t="s">
        <v>82</v>
      </c>
      <c r="C103" s="72" t="s">
        <v>83</v>
      </c>
      <c r="D103" s="14" t="s">
        <v>700</v>
      </c>
      <c r="E103" s="15" t="s">
        <v>874</v>
      </c>
      <c r="F103" s="37" t="s">
        <v>887</v>
      </c>
      <c r="G103" s="25">
        <v>100</v>
      </c>
      <c r="H103" s="18"/>
      <c r="I103" s="16">
        <f>G103*H103</f>
        <v>0</v>
      </c>
      <c r="J103" s="17"/>
      <c r="K103" s="18">
        <f>ROUND(I103*J103/100+I103,2)</f>
        <v>0</v>
      </c>
      <c r="M103" s="20"/>
      <c r="N103" s="154"/>
    </row>
    <row r="104" spans="1:14" s="21" customFormat="1" ht="12">
      <c r="A104" s="12">
        <v>2</v>
      </c>
      <c r="B104" s="13" t="s">
        <v>81</v>
      </c>
      <c r="C104" s="72"/>
      <c r="D104" s="14" t="s">
        <v>665</v>
      </c>
      <c r="E104" s="15" t="s">
        <v>874</v>
      </c>
      <c r="F104" s="37" t="s">
        <v>887</v>
      </c>
      <c r="G104" s="25">
        <v>20</v>
      </c>
      <c r="H104" s="18"/>
      <c r="I104" s="16">
        <f aca="true" t="shared" si="10" ref="I104:I118">G104*H104</f>
        <v>0</v>
      </c>
      <c r="J104" s="17"/>
      <c r="K104" s="18">
        <f aca="true" t="shared" si="11" ref="K104:K118">ROUND(I104*J104/100+I104,2)</f>
        <v>0</v>
      </c>
      <c r="M104" s="20"/>
      <c r="N104" s="154"/>
    </row>
    <row r="105" spans="1:14" s="21" customFormat="1" ht="12">
      <c r="A105" s="12">
        <v>3</v>
      </c>
      <c r="B105" s="13" t="s">
        <v>568</v>
      </c>
      <c r="C105" s="72"/>
      <c r="D105" s="15" t="s">
        <v>700</v>
      </c>
      <c r="E105" s="15" t="s">
        <v>874</v>
      </c>
      <c r="F105" s="37" t="s">
        <v>887</v>
      </c>
      <c r="G105" s="25">
        <v>20</v>
      </c>
      <c r="H105" s="18"/>
      <c r="I105" s="16">
        <f t="shared" si="10"/>
        <v>0</v>
      </c>
      <c r="J105" s="17"/>
      <c r="K105" s="18">
        <f t="shared" si="11"/>
        <v>0</v>
      </c>
      <c r="M105" s="20"/>
      <c r="N105" s="154"/>
    </row>
    <row r="106" spans="1:14" s="21" customFormat="1" ht="12">
      <c r="A106" s="12">
        <v>4</v>
      </c>
      <c r="B106" s="13" t="s">
        <v>568</v>
      </c>
      <c r="C106" s="72"/>
      <c r="D106" s="14" t="s">
        <v>70</v>
      </c>
      <c r="E106" s="15" t="s">
        <v>874</v>
      </c>
      <c r="F106" s="37" t="s">
        <v>887</v>
      </c>
      <c r="G106" s="25">
        <v>60</v>
      </c>
      <c r="H106" s="18"/>
      <c r="I106" s="16">
        <f t="shared" si="10"/>
        <v>0</v>
      </c>
      <c r="J106" s="17"/>
      <c r="K106" s="18">
        <f t="shared" si="11"/>
        <v>0</v>
      </c>
      <c r="M106" s="20"/>
      <c r="N106" s="154"/>
    </row>
    <row r="107" spans="1:14" s="21" customFormat="1" ht="12">
      <c r="A107" s="12">
        <v>5</v>
      </c>
      <c r="B107" s="13" t="s">
        <v>84</v>
      </c>
      <c r="C107" s="72"/>
      <c r="D107" s="14" t="s">
        <v>701</v>
      </c>
      <c r="E107" s="15" t="s">
        <v>874</v>
      </c>
      <c r="F107" s="14" t="s">
        <v>887</v>
      </c>
      <c r="G107" s="25">
        <v>120</v>
      </c>
      <c r="H107" s="18"/>
      <c r="I107" s="16">
        <f t="shared" si="10"/>
        <v>0</v>
      </c>
      <c r="J107" s="17"/>
      <c r="K107" s="18">
        <f t="shared" si="11"/>
        <v>0</v>
      </c>
      <c r="N107" s="154"/>
    </row>
    <row r="108" spans="1:14" s="21" customFormat="1" ht="22.5">
      <c r="A108" s="12">
        <v>6</v>
      </c>
      <c r="B108" s="13" t="s">
        <v>85</v>
      </c>
      <c r="C108" s="72"/>
      <c r="D108" s="14" t="s">
        <v>448</v>
      </c>
      <c r="E108" s="15" t="s">
        <v>874</v>
      </c>
      <c r="F108" s="14" t="s">
        <v>875</v>
      </c>
      <c r="G108" s="12">
        <v>30</v>
      </c>
      <c r="H108" s="18"/>
      <c r="I108" s="16">
        <f t="shared" si="10"/>
        <v>0</v>
      </c>
      <c r="J108" s="17"/>
      <c r="K108" s="18">
        <f t="shared" si="11"/>
        <v>0</v>
      </c>
      <c r="M108" s="20"/>
      <c r="N108" s="154"/>
    </row>
    <row r="109" spans="1:14" s="21" customFormat="1" ht="12">
      <c r="A109" s="12">
        <v>7</v>
      </c>
      <c r="B109" s="13" t="s">
        <v>702</v>
      </c>
      <c r="C109" s="72"/>
      <c r="D109" s="14" t="s">
        <v>55</v>
      </c>
      <c r="E109" s="15" t="s">
        <v>874</v>
      </c>
      <c r="F109" s="14" t="s">
        <v>875</v>
      </c>
      <c r="G109" s="12">
        <v>80</v>
      </c>
      <c r="H109" s="18"/>
      <c r="I109" s="16">
        <f t="shared" si="10"/>
        <v>0</v>
      </c>
      <c r="J109" s="17"/>
      <c r="K109" s="18">
        <f t="shared" si="11"/>
        <v>0</v>
      </c>
      <c r="N109" s="154"/>
    </row>
    <row r="110" spans="1:14" s="21" customFormat="1" ht="22.5">
      <c r="A110" s="12">
        <v>8</v>
      </c>
      <c r="B110" s="13" t="s">
        <v>569</v>
      </c>
      <c r="C110" s="72"/>
      <c r="D110" s="14" t="s">
        <v>449</v>
      </c>
      <c r="E110" s="15" t="s">
        <v>874</v>
      </c>
      <c r="F110" s="14" t="s">
        <v>887</v>
      </c>
      <c r="G110" s="12">
        <v>50</v>
      </c>
      <c r="H110" s="18"/>
      <c r="I110" s="16">
        <f t="shared" si="10"/>
        <v>0</v>
      </c>
      <c r="J110" s="17"/>
      <c r="K110" s="18">
        <f t="shared" si="11"/>
        <v>0</v>
      </c>
      <c r="M110" s="20"/>
      <c r="N110" s="154"/>
    </row>
    <row r="111" spans="1:14" s="21" customFormat="1" ht="22.5">
      <c r="A111" s="12">
        <v>9</v>
      </c>
      <c r="B111" s="13" t="s">
        <v>569</v>
      </c>
      <c r="C111" s="72"/>
      <c r="D111" s="14" t="s">
        <v>450</v>
      </c>
      <c r="E111" s="15" t="s">
        <v>874</v>
      </c>
      <c r="F111" s="14" t="s">
        <v>887</v>
      </c>
      <c r="G111" s="12">
        <v>10</v>
      </c>
      <c r="H111" s="18"/>
      <c r="I111" s="16">
        <f t="shared" si="10"/>
        <v>0</v>
      </c>
      <c r="J111" s="17"/>
      <c r="K111" s="18">
        <f t="shared" si="11"/>
        <v>0</v>
      </c>
      <c r="M111" s="20"/>
      <c r="N111" s="154"/>
    </row>
    <row r="112" spans="1:14" s="21" customFormat="1" ht="22.5">
      <c r="A112" s="12">
        <v>10</v>
      </c>
      <c r="B112" s="13" t="s">
        <v>452</v>
      </c>
      <c r="C112" s="72"/>
      <c r="D112" s="14" t="s">
        <v>299</v>
      </c>
      <c r="E112" s="15" t="s">
        <v>874</v>
      </c>
      <c r="F112" s="14" t="s">
        <v>875</v>
      </c>
      <c r="G112" s="12">
        <v>300</v>
      </c>
      <c r="H112" s="18"/>
      <c r="I112" s="16">
        <f t="shared" si="10"/>
        <v>0</v>
      </c>
      <c r="J112" s="17"/>
      <c r="K112" s="18">
        <f t="shared" si="11"/>
        <v>0</v>
      </c>
      <c r="M112" s="20"/>
      <c r="N112" s="154"/>
    </row>
    <row r="113" spans="1:14" s="21" customFormat="1" ht="22.5">
      <c r="A113" s="12">
        <v>11</v>
      </c>
      <c r="B113" s="13" t="s">
        <v>672</v>
      </c>
      <c r="C113" s="72"/>
      <c r="D113" s="14" t="s">
        <v>451</v>
      </c>
      <c r="E113" s="15" t="s">
        <v>874</v>
      </c>
      <c r="F113" s="37" t="s">
        <v>898</v>
      </c>
      <c r="G113" s="25">
        <v>40</v>
      </c>
      <c r="H113" s="18"/>
      <c r="I113" s="16">
        <f t="shared" si="10"/>
        <v>0</v>
      </c>
      <c r="J113" s="17"/>
      <c r="K113" s="18">
        <f t="shared" si="11"/>
        <v>0</v>
      </c>
      <c r="N113" s="154"/>
    </row>
    <row r="114" spans="1:14" s="21" customFormat="1" ht="12">
      <c r="A114" s="12">
        <v>12</v>
      </c>
      <c r="B114" s="13" t="s">
        <v>293</v>
      </c>
      <c r="C114" s="72"/>
      <c r="D114" s="14" t="s">
        <v>294</v>
      </c>
      <c r="E114" s="15" t="s">
        <v>874</v>
      </c>
      <c r="F114" s="37" t="s">
        <v>875</v>
      </c>
      <c r="G114" s="25">
        <v>450</v>
      </c>
      <c r="H114" s="18"/>
      <c r="I114" s="16">
        <f t="shared" si="10"/>
        <v>0</v>
      </c>
      <c r="J114" s="17"/>
      <c r="K114" s="18">
        <f t="shared" si="11"/>
        <v>0</v>
      </c>
      <c r="N114" s="154"/>
    </row>
    <row r="115" spans="1:14" s="21" customFormat="1" ht="12">
      <c r="A115" s="12">
        <v>13</v>
      </c>
      <c r="B115" s="13" t="s">
        <v>570</v>
      </c>
      <c r="C115" s="72"/>
      <c r="D115" s="14" t="s">
        <v>94</v>
      </c>
      <c r="E115" s="15" t="s">
        <v>874</v>
      </c>
      <c r="F115" s="14" t="s">
        <v>887</v>
      </c>
      <c r="G115" s="12">
        <v>10</v>
      </c>
      <c r="H115" s="18"/>
      <c r="I115" s="16">
        <f t="shared" si="10"/>
        <v>0</v>
      </c>
      <c r="J115" s="17"/>
      <c r="K115" s="18">
        <f t="shared" si="11"/>
        <v>0</v>
      </c>
      <c r="N115" s="154"/>
    </row>
    <row r="116" spans="1:14" s="21" customFormat="1" ht="12">
      <c r="A116" s="12">
        <v>14</v>
      </c>
      <c r="B116" s="13" t="s">
        <v>567</v>
      </c>
      <c r="C116" s="72"/>
      <c r="D116" s="14" t="s">
        <v>95</v>
      </c>
      <c r="E116" s="15" t="s">
        <v>874</v>
      </c>
      <c r="F116" s="14" t="s">
        <v>887</v>
      </c>
      <c r="G116" s="12">
        <v>60</v>
      </c>
      <c r="H116" s="18"/>
      <c r="I116" s="16">
        <f t="shared" si="10"/>
        <v>0</v>
      </c>
      <c r="J116" s="17"/>
      <c r="K116" s="18">
        <f t="shared" si="11"/>
        <v>0</v>
      </c>
      <c r="M116" s="20"/>
      <c r="N116" s="154"/>
    </row>
    <row r="117" spans="1:14" s="21" customFormat="1" ht="12">
      <c r="A117" s="12">
        <v>15</v>
      </c>
      <c r="B117" s="13" t="s">
        <v>705</v>
      </c>
      <c r="C117" s="72"/>
      <c r="D117" s="14" t="s">
        <v>98</v>
      </c>
      <c r="E117" s="15" t="s">
        <v>874</v>
      </c>
      <c r="F117" s="14" t="s">
        <v>887</v>
      </c>
      <c r="G117" s="12">
        <v>15</v>
      </c>
      <c r="H117" s="18"/>
      <c r="I117" s="16">
        <f t="shared" si="10"/>
        <v>0</v>
      </c>
      <c r="J117" s="17"/>
      <c r="K117" s="18">
        <f t="shared" si="11"/>
        <v>0</v>
      </c>
      <c r="N117" s="154"/>
    </row>
    <row r="118" spans="1:14" s="21" customFormat="1" ht="22.5">
      <c r="A118" s="12">
        <v>16</v>
      </c>
      <c r="B118" s="13" t="s">
        <v>52</v>
      </c>
      <c r="C118" s="72"/>
      <c r="D118" s="14" t="s">
        <v>53</v>
      </c>
      <c r="E118" s="15" t="s">
        <v>874</v>
      </c>
      <c r="F118" s="67" t="s">
        <v>887</v>
      </c>
      <c r="G118" s="25">
        <v>100</v>
      </c>
      <c r="H118" s="18"/>
      <c r="I118" s="16">
        <f t="shared" si="10"/>
        <v>0</v>
      </c>
      <c r="J118" s="17"/>
      <c r="K118" s="18">
        <f t="shared" si="11"/>
        <v>0</v>
      </c>
      <c r="L118" s="20"/>
      <c r="M118" s="20"/>
      <c r="N118" s="154"/>
    </row>
    <row r="119" spans="1:14" s="21" customFormat="1" ht="12">
      <c r="A119" s="12">
        <v>17</v>
      </c>
      <c r="B119" s="13" t="s">
        <v>579</v>
      </c>
      <c r="C119" s="78"/>
      <c r="D119" s="14" t="s">
        <v>70</v>
      </c>
      <c r="E119" s="15" t="s">
        <v>874</v>
      </c>
      <c r="F119" s="14" t="s">
        <v>887</v>
      </c>
      <c r="G119" s="25">
        <v>40</v>
      </c>
      <c r="H119" s="18"/>
      <c r="I119" s="16">
        <f>G119*H119</f>
        <v>0</v>
      </c>
      <c r="J119" s="17"/>
      <c r="K119" s="18">
        <f>ROUND(I119*J119/100+I119,2)</f>
        <v>0</v>
      </c>
      <c r="N119" s="154"/>
    </row>
    <row r="120" spans="1:14" s="23" customFormat="1" ht="12">
      <c r="A120" s="146" t="s">
        <v>836</v>
      </c>
      <c r="B120" s="146"/>
      <c r="C120" s="146"/>
      <c r="D120" s="146"/>
      <c r="E120" s="146"/>
      <c r="F120" s="146"/>
      <c r="G120" s="146"/>
      <c r="H120" s="146"/>
      <c r="I120" s="30">
        <f>SUM(I103:I119)</f>
        <v>0</v>
      </c>
      <c r="J120" s="39"/>
      <c r="K120" s="31">
        <f>SUM(K103:K119)</f>
        <v>0</v>
      </c>
      <c r="L120" s="19"/>
      <c r="M120" s="19"/>
      <c r="N120" s="157"/>
    </row>
    <row r="121" spans="1:14" s="11" customFormat="1" ht="12">
      <c r="A121" s="144" t="s">
        <v>370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0"/>
      <c r="M121" s="10"/>
      <c r="N121" s="153"/>
    </row>
    <row r="122" spans="1:14" s="21" customFormat="1" ht="12">
      <c r="A122" s="12">
        <v>1</v>
      </c>
      <c r="B122" s="13" t="s">
        <v>436</v>
      </c>
      <c r="C122" s="72"/>
      <c r="D122" s="14" t="s">
        <v>238</v>
      </c>
      <c r="E122" s="15" t="s">
        <v>874</v>
      </c>
      <c r="F122" s="37" t="s">
        <v>887</v>
      </c>
      <c r="G122" s="12">
        <v>60</v>
      </c>
      <c r="H122" s="18"/>
      <c r="I122" s="16">
        <f aca="true" t="shared" si="12" ref="I122:I148">G122*H122</f>
        <v>0</v>
      </c>
      <c r="J122" s="17"/>
      <c r="K122" s="18">
        <f aca="true" t="shared" si="13" ref="K122:K148">ROUND(I122*J122/100+I122,2)</f>
        <v>0</v>
      </c>
      <c r="M122" s="20"/>
      <c r="N122" s="154"/>
    </row>
    <row r="123" spans="1:14" s="21" customFormat="1" ht="12">
      <c r="A123" s="12">
        <v>2</v>
      </c>
      <c r="B123" s="13" t="s">
        <v>436</v>
      </c>
      <c r="C123" s="72"/>
      <c r="D123" s="14" t="s">
        <v>435</v>
      </c>
      <c r="E123" s="15" t="s">
        <v>874</v>
      </c>
      <c r="F123" s="14" t="s">
        <v>875</v>
      </c>
      <c r="G123" s="12">
        <v>100</v>
      </c>
      <c r="H123" s="18"/>
      <c r="I123" s="16">
        <f t="shared" si="12"/>
        <v>0</v>
      </c>
      <c r="J123" s="17"/>
      <c r="K123" s="18">
        <f t="shared" si="13"/>
        <v>0</v>
      </c>
      <c r="M123" s="20"/>
      <c r="N123" s="154"/>
    </row>
    <row r="124" spans="1:14" s="21" customFormat="1" ht="12">
      <c r="A124" s="12">
        <v>3</v>
      </c>
      <c r="B124" s="13" t="s">
        <v>437</v>
      </c>
      <c r="C124" s="72"/>
      <c r="D124" s="14" t="s">
        <v>89</v>
      </c>
      <c r="E124" s="15" t="s">
        <v>874</v>
      </c>
      <c r="F124" s="14" t="s">
        <v>887</v>
      </c>
      <c r="G124" s="12">
        <v>35</v>
      </c>
      <c r="H124" s="18"/>
      <c r="I124" s="16">
        <f t="shared" si="12"/>
        <v>0</v>
      </c>
      <c r="J124" s="17"/>
      <c r="K124" s="18">
        <f t="shared" si="13"/>
        <v>0</v>
      </c>
      <c r="M124" s="20"/>
      <c r="N124" s="154"/>
    </row>
    <row r="125" spans="1:14" s="21" customFormat="1" ht="12">
      <c r="A125" s="12">
        <v>4</v>
      </c>
      <c r="B125" s="13" t="s">
        <v>1014</v>
      </c>
      <c r="C125" s="71"/>
      <c r="D125" s="14" t="s">
        <v>641</v>
      </c>
      <c r="E125" s="15" t="s">
        <v>874</v>
      </c>
      <c r="F125" s="14" t="s">
        <v>627</v>
      </c>
      <c r="G125" s="25">
        <v>300</v>
      </c>
      <c r="H125" s="18"/>
      <c r="I125" s="16">
        <f t="shared" si="12"/>
        <v>0</v>
      </c>
      <c r="J125" s="17"/>
      <c r="K125" s="18">
        <f t="shared" si="13"/>
        <v>0</v>
      </c>
      <c r="M125" s="20"/>
      <c r="N125" s="154"/>
    </row>
    <row r="126" spans="1:14" s="21" customFormat="1" ht="12">
      <c r="A126" s="12">
        <v>5</v>
      </c>
      <c r="B126" s="13" t="s">
        <v>1014</v>
      </c>
      <c r="C126" s="71"/>
      <c r="D126" s="14" t="s">
        <v>642</v>
      </c>
      <c r="E126" s="15" t="s">
        <v>874</v>
      </c>
      <c r="F126" s="14" t="s">
        <v>627</v>
      </c>
      <c r="G126" s="25">
        <v>200</v>
      </c>
      <c r="H126" s="18"/>
      <c r="I126" s="16">
        <f t="shared" si="12"/>
        <v>0</v>
      </c>
      <c r="J126" s="17"/>
      <c r="K126" s="18">
        <f t="shared" si="13"/>
        <v>0</v>
      </c>
      <c r="N126" s="154"/>
    </row>
    <row r="127" spans="1:14" s="21" customFormat="1" ht="12">
      <c r="A127" s="12">
        <v>6</v>
      </c>
      <c r="B127" s="13" t="s">
        <v>1014</v>
      </c>
      <c r="C127" s="71"/>
      <c r="D127" s="14" t="s">
        <v>643</v>
      </c>
      <c r="E127" s="15" t="s">
        <v>874</v>
      </c>
      <c r="F127" s="14" t="s">
        <v>627</v>
      </c>
      <c r="G127" s="25">
        <v>100</v>
      </c>
      <c r="H127" s="18"/>
      <c r="I127" s="16">
        <f t="shared" si="12"/>
        <v>0</v>
      </c>
      <c r="J127" s="17"/>
      <c r="K127" s="18">
        <f t="shared" si="13"/>
        <v>0</v>
      </c>
      <c r="M127" s="20"/>
      <c r="N127" s="154"/>
    </row>
    <row r="128" spans="1:14" s="21" customFormat="1" ht="12">
      <c r="A128" s="12">
        <v>7</v>
      </c>
      <c r="B128" s="13" t="s">
        <v>571</v>
      </c>
      <c r="C128" s="71"/>
      <c r="D128" s="14" t="s">
        <v>167</v>
      </c>
      <c r="E128" s="15" t="s">
        <v>874</v>
      </c>
      <c r="F128" s="14" t="s">
        <v>875</v>
      </c>
      <c r="G128" s="25">
        <v>150</v>
      </c>
      <c r="H128" s="18"/>
      <c r="I128" s="16">
        <f t="shared" si="12"/>
        <v>0</v>
      </c>
      <c r="J128" s="17"/>
      <c r="K128" s="18">
        <f t="shared" si="13"/>
        <v>0</v>
      </c>
      <c r="N128" s="154"/>
    </row>
    <row r="129" spans="1:14" s="21" customFormat="1" ht="12">
      <c r="A129" s="12">
        <v>8</v>
      </c>
      <c r="B129" s="13" t="s">
        <v>438</v>
      </c>
      <c r="C129" s="71"/>
      <c r="D129" s="14" t="s">
        <v>229</v>
      </c>
      <c r="E129" s="15" t="s">
        <v>874</v>
      </c>
      <c r="F129" s="14" t="s">
        <v>887</v>
      </c>
      <c r="G129" s="25">
        <v>200</v>
      </c>
      <c r="H129" s="18"/>
      <c r="I129" s="16">
        <f t="shared" si="12"/>
        <v>0</v>
      </c>
      <c r="J129" s="17"/>
      <c r="K129" s="18">
        <f t="shared" si="13"/>
        <v>0</v>
      </c>
      <c r="N129" s="154"/>
    </row>
    <row r="130" spans="1:14" s="21" customFormat="1" ht="12">
      <c r="A130" s="12">
        <v>9</v>
      </c>
      <c r="B130" s="13" t="s">
        <v>103</v>
      </c>
      <c r="C130" s="71"/>
      <c r="D130" s="15" t="s">
        <v>104</v>
      </c>
      <c r="E130" s="15" t="s">
        <v>874</v>
      </c>
      <c r="F130" s="37" t="s">
        <v>875</v>
      </c>
      <c r="G130" s="25">
        <v>40</v>
      </c>
      <c r="H130" s="18"/>
      <c r="I130" s="16">
        <f t="shared" si="12"/>
        <v>0</v>
      </c>
      <c r="J130" s="17"/>
      <c r="K130" s="18">
        <f t="shared" si="13"/>
        <v>0</v>
      </c>
      <c r="M130" s="20"/>
      <c r="N130" s="154"/>
    </row>
    <row r="131" spans="1:14" s="21" customFormat="1" ht="12">
      <c r="A131" s="12">
        <v>10</v>
      </c>
      <c r="B131" s="13" t="s">
        <v>103</v>
      </c>
      <c r="C131" s="71"/>
      <c r="D131" s="15" t="s">
        <v>105</v>
      </c>
      <c r="E131" s="15" t="s">
        <v>874</v>
      </c>
      <c r="F131" s="37" t="s">
        <v>887</v>
      </c>
      <c r="G131" s="25">
        <v>10</v>
      </c>
      <c r="H131" s="83"/>
      <c r="I131" s="16">
        <f t="shared" si="12"/>
        <v>0</v>
      </c>
      <c r="J131" s="17"/>
      <c r="K131" s="18">
        <f t="shared" si="13"/>
        <v>0</v>
      </c>
      <c r="M131" s="20"/>
      <c r="N131" s="154"/>
    </row>
    <row r="132" spans="1:14" s="21" customFormat="1" ht="12">
      <c r="A132" s="12">
        <v>11</v>
      </c>
      <c r="B132" s="13" t="s">
        <v>103</v>
      </c>
      <c r="C132" s="71"/>
      <c r="D132" s="15" t="s">
        <v>106</v>
      </c>
      <c r="E132" s="15" t="s">
        <v>874</v>
      </c>
      <c r="F132" s="37" t="s">
        <v>887</v>
      </c>
      <c r="G132" s="25">
        <v>60</v>
      </c>
      <c r="H132" s="18"/>
      <c r="I132" s="16">
        <f t="shared" si="12"/>
        <v>0</v>
      </c>
      <c r="J132" s="17"/>
      <c r="K132" s="18">
        <f t="shared" si="13"/>
        <v>0</v>
      </c>
      <c r="M132" s="20"/>
      <c r="N132" s="154"/>
    </row>
    <row r="133" spans="1:14" s="21" customFormat="1" ht="12">
      <c r="A133" s="12">
        <v>12</v>
      </c>
      <c r="B133" s="13" t="s">
        <v>228</v>
      </c>
      <c r="C133" s="71"/>
      <c r="D133" s="15" t="s">
        <v>401</v>
      </c>
      <c r="E133" s="15" t="s">
        <v>874</v>
      </c>
      <c r="F133" s="37" t="s">
        <v>887</v>
      </c>
      <c r="G133" s="25">
        <v>35</v>
      </c>
      <c r="H133" s="18"/>
      <c r="I133" s="16">
        <f t="shared" si="12"/>
        <v>0</v>
      </c>
      <c r="J133" s="17"/>
      <c r="K133" s="18">
        <f t="shared" si="13"/>
        <v>0</v>
      </c>
      <c r="M133" s="20"/>
      <c r="N133" s="154"/>
    </row>
    <row r="134" spans="1:14" s="21" customFormat="1" ht="12">
      <c r="A134" s="12">
        <v>13</v>
      </c>
      <c r="B134" s="13" t="s">
        <v>439</v>
      </c>
      <c r="C134" s="72"/>
      <c r="D134" s="15">
        <v>0.01</v>
      </c>
      <c r="E134" s="15" t="s">
        <v>874</v>
      </c>
      <c r="F134" s="14" t="s">
        <v>434</v>
      </c>
      <c r="G134" s="12">
        <v>35</v>
      </c>
      <c r="H134" s="18"/>
      <c r="I134" s="16">
        <f t="shared" si="12"/>
        <v>0</v>
      </c>
      <c r="J134" s="17"/>
      <c r="K134" s="18">
        <f t="shared" si="13"/>
        <v>0</v>
      </c>
      <c r="N134" s="154"/>
    </row>
    <row r="135" spans="1:14" s="21" customFormat="1" ht="12">
      <c r="A135" s="12">
        <v>14</v>
      </c>
      <c r="B135" s="13" t="s">
        <v>439</v>
      </c>
      <c r="C135" s="72"/>
      <c r="D135" s="15">
        <v>0.01</v>
      </c>
      <c r="E135" s="15" t="s">
        <v>874</v>
      </c>
      <c r="F135" s="14" t="s">
        <v>484</v>
      </c>
      <c r="G135" s="12">
        <v>200</v>
      </c>
      <c r="H135" s="18"/>
      <c r="I135" s="16">
        <f t="shared" si="12"/>
        <v>0</v>
      </c>
      <c r="J135" s="17"/>
      <c r="K135" s="18">
        <f t="shared" si="13"/>
        <v>0</v>
      </c>
      <c r="N135" s="154"/>
    </row>
    <row r="136" spans="1:14" s="21" customFormat="1" ht="12">
      <c r="A136" s="12">
        <v>15</v>
      </c>
      <c r="B136" s="13" t="s">
        <v>439</v>
      </c>
      <c r="C136" s="72"/>
      <c r="D136" s="15">
        <v>0.02</v>
      </c>
      <c r="E136" s="15" t="s">
        <v>874</v>
      </c>
      <c r="F136" s="14" t="s">
        <v>434</v>
      </c>
      <c r="G136" s="12">
        <v>20</v>
      </c>
      <c r="H136" s="18"/>
      <c r="I136" s="16">
        <f t="shared" si="12"/>
        <v>0</v>
      </c>
      <c r="J136" s="17"/>
      <c r="K136" s="18">
        <f t="shared" si="13"/>
        <v>0</v>
      </c>
      <c r="M136" s="20"/>
      <c r="N136" s="154"/>
    </row>
    <row r="137" spans="1:14" s="21" customFormat="1" ht="12">
      <c r="A137" s="12">
        <v>16</v>
      </c>
      <c r="B137" s="13" t="s">
        <v>439</v>
      </c>
      <c r="C137" s="72"/>
      <c r="D137" s="15">
        <v>0.02</v>
      </c>
      <c r="E137" s="15" t="s">
        <v>874</v>
      </c>
      <c r="F137" s="14" t="s">
        <v>484</v>
      </c>
      <c r="G137" s="12">
        <v>15</v>
      </c>
      <c r="H137" s="18"/>
      <c r="I137" s="16">
        <f t="shared" si="12"/>
        <v>0</v>
      </c>
      <c r="J137" s="17"/>
      <c r="K137" s="18">
        <f t="shared" si="13"/>
        <v>0</v>
      </c>
      <c r="N137" s="154"/>
    </row>
    <row r="138" spans="1:14" s="21" customFormat="1" ht="12">
      <c r="A138" s="12">
        <v>17</v>
      </c>
      <c r="B138" s="13" t="s">
        <v>226</v>
      </c>
      <c r="C138" s="72"/>
      <c r="D138" s="15" t="s">
        <v>227</v>
      </c>
      <c r="E138" s="15" t="s">
        <v>874</v>
      </c>
      <c r="F138" s="14" t="s">
        <v>887</v>
      </c>
      <c r="G138" s="12">
        <v>60</v>
      </c>
      <c r="H138" s="18"/>
      <c r="I138" s="16">
        <f t="shared" si="12"/>
        <v>0</v>
      </c>
      <c r="J138" s="17"/>
      <c r="K138" s="18">
        <f t="shared" si="13"/>
        <v>0</v>
      </c>
      <c r="N138" s="154"/>
    </row>
    <row r="139" spans="1:14" s="21" customFormat="1" ht="12">
      <c r="A139" s="12">
        <v>18</v>
      </c>
      <c r="B139" s="13" t="s">
        <v>96</v>
      </c>
      <c r="C139" s="72"/>
      <c r="D139" s="14" t="s">
        <v>97</v>
      </c>
      <c r="E139" s="15" t="s">
        <v>874</v>
      </c>
      <c r="F139" s="14" t="s">
        <v>166</v>
      </c>
      <c r="G139" s="12">
        <v>60</v>
      </c>
      <c r="H139" s="18"/>
      <c r="I139" s="16">
        <f t="shared" si="12"/>
        <v>0</v>
      </c>
      <c r="J139" s="17"/>
      <c r="K139" s="18">
        <f t="shared" si="13"/>
        <v>0</v>
      </c>
      <c r="M139" s="20"/>
      <c r="N139" s="154"/>
    </row>
    <row r="140" spans="1:14" s="21" customFormat="1" ht="12">
      <c r="A140" s="12">
        <v>19</v>
      </c>
      <c r="B140" s="13" t="s">
        <v>96</v>
      </c>
      <c r="C140" s="72"/>
      <c r="D140" s="14" t="s">
        <v>203</v>
      </c>
      <c r="E140" s="15" t="s">
        <v>874</v>
      </c>
      <c r="F140" s="14" t="s">
        <v>195</v>
      </c>
      <c r="G140" s="12">
        <v>10</v>
      </c>
      <c r="H140" s="18"/>
      <c r="I140" s="16">
        <f t="shared" si="12"/>
        <v>0</v>
      </c>
      <c r="J140" s="17"/>
      <c r="K140" s="18">
        <f t="shared" si="13"/>
        <v>0</v>
      </c>
      <c r="M140" s="20"/>
      <c r="N140" s="154"/>
    </row>
    <row r="141" spans="1:14" s="21" customFormat="1" ht="12">
      <c r="A141" s="12">
        <v>20</v>
      </c>
      <c r="B141" s="13" t="s">
        <v>96</v>
      </c>
      <c r="C141" s="72"/>
      <c r="D141" s="14" t="s">
        <v>194</v>
      </c>
      <c r="E141" s="15" t="s">
        <v>874</v>
      </c>
      <c r="F141" s="14" t="s">
        <v>627</v>
      </c>
      <c r="G141" s="12">
        <v>300</v>
      </c>
      <c r="H141" s="18"/>
      <c r="I141" s="16">
        <f t="shared" si="12"/>
        <v>0</v>
      </c>
      <c r="J141" s="17"/>
      <c r="K141" s="18">
        <f t="shared" si="13"/>
        <v>0</v>
      </c>
      <c r="M141" s="20"/>
      <c r="N141" s="154"/>
    </row>
    <row r="142" spans="1:14" s="21" customFormat="1" ht="12">
      <c r="A142" s="12">
        <v>21</v>
      </c>
      <c r="B142" s="13" t="s">
        <v>96</v>
      </c>
      <c r="C142" s="72"/>
      <c r="D142" s="14" t="s">
        <v>196</v>
      </c>
      <c r="E142" s="15" t="s">
        <v>876</v>
      </c>
      <c r="F142" s="14" t="s">
        <v>880</v>
      </c>
      <c r="G142" s="12">
        <v>15</v>
      </c>
      <c r="H142" s="18"/>
      <c r="I142" s="16">
        <f t="shared" si="12"/>
        <v>0</v>
      </c>
      <c r="J142" s="17"/>
      <c r="K142" s="18">
        <f t="shared" si="13"/>
        <v>0</v>
      </c>
      <c r="M142" s="20"/>
      <c r="N142" s="154"/>
    </row>
    <row r="143" spans="1:14" s="21" customFormat="1" ht="12">
      <c r="A143" s="12">
        <v>22</v>
      </c>
      <c r="B143" s="13" t="s">
        <v>261</v>
      </c>
      <c r="C143" s="54"/>
      <c r="D143" s="73">
        <v>0.0005</v>
      </c>
      <c r="E143" s="15" t="s">
        <v>874</v>
      </c>
      <c r="F143" s="14" t="s">
        <v>627</v>
      </c>
      <c r="G143" s="25">
        <v>160</v>
      </c>
      <c r="H143" s="18"/>
      <c r="I143" s="16">
        <f t="shared" si="12"/>
        <v>0</v>
      </c>
      <c r="J143" s="17"/>
      <c r="K143" s="18">
        <f t="shared" si="13"/>
        <v>0</v>
      </c>
      <c r="N143" s="154"/>
    </row>
    <row r="144" spans="1:14" s="21" customFormat="1" ht="12">
      <c r="A144" s="12">
        <v>23</v>
      </c>
      <c r="B144" s="13" t="s">
        <v>572</v>
      </c>
      <c r="C144" s="72" t="s">
        <v>201</v>
      </c>
      <c r="D144" s="14" t="s">
        <v>198</v>
      </c>
      <c r="E144" s="15" t="s">
        <v>874</v>
      </c>
      <c r="F144" s="14" t="s">
        <v>875</v>
      </c>
      <c r="G144" s="12">
        <v>100</v>
      </c>
      <c r="H144" s="18"/>
      <c r="I144" s="16">
        <f t="shared" si="12"/>
        <v>0</v>
      </c>
      <c r="J144" s="17"/>
      <c r="K144" s="18">
        <f t="shared" si="13"/>
        <v>0</v>
      </c>
      <c r="M144" s="20"/>
      <c r="N144" s="154"/>
    </row>
    <row r="145" spans="1:14" s="21" customFormat="1" ht="12">
      <c r="A145" s="12">
        <v>24</v>
      </c>
      <c r="B145" s="13" t="s">
        <v>572</v>
      </c>
      <c r="C145" s="72" t="s">
        <v>201</v>
      </c>
      <c r="D145" s="14" t="s">
        <v>199</v>
      </c>
      <c r="E145" s="15" t="s">
        <v>874</v>
      </c>
      <c r="F145" s="14" t="s">
        <v>875</v>
      </c>
      <c r="G145" s="12">
        <v>150</v>
      </c>
      <c r="H145" s="18"/>
      <c r="I145" s="16">
        <f t="shared" si="12"/>
        <v>0</v>
      </c>
      <c r="J145" s="17"/>
      <c r="K145" s="18">
        <f t="shared" si="13"/>
        <v>0</v>
      </c>
      <c r="M145" s="20"/>
      <c r="N145" s="154"/>
    </row>
    <row r="146" spans="1:14" s="21" customFormat="1" ht="12">
      <c r="A146" s="12">
        <v>25</v>
      </c>
      <c r="B146" s="13" t="s">
        <v>573</v>
      </c>
      <c r="C146" s="72"/>
      <c r="D146" s="14" t="s">
        <v>204</v>
      </c>
      <c r="E146" s="15" t="s">
        <v>874</v>
      </c>
      <c r="F146" s="14" t="s">
        <v>875</v>
      </c>
      <c r="G146" s="12">
        <v>60</v>
      </c>
      <c r="H146" s="18"/>
      <c r="I146" s="16">
        <f t="shared" si="12"/>
        <v>0</v>
      </c>
      <c r="J146" s="17"/>
      <c r="K146" s="18">
        <f t="shared" si="13"/>
        <v>0</v>
      </c>
      <c r="M146" s="20"/>
      <c r="N146" s="154"/>
    </row>
    <row r="147" spans="1:14" s="21" customFormat="1" ht="12">
      <c r="A147" s="12">
        <v>26</v>
      </c>
      <c r="B147" s="13" t="s">
        <v>573</v>
      </c>
      <c r="C147" s="72"/>
      <c r="D147" s="14" t="s">
        <v>205</v>
      </c>
      <c r="E147" s="15" t="s">
        <v>874</v>
      </c>
      <c r="F147" s="14" t="s">
        <v>875</v>
      </c>
      <c r="G147" s="12">
        <v>700</v>
      </c>
      <c r="H147" s="18"/>
      <c r="I147" s="16">
        <f t="shared" si="12"/>
        <v>0</v>
      </c>
      <c r="J147" s="17"/>
      <c r="K147" s="18">
        <f t="shared" si="13"/>
        <v>0</v>
      </c>
      <c r="M147" s="20"/>
      <c r="N147" s="154"/>
    </row>
    <row r="148" spans="1:14" s="21" customFormat="1" ht="12">
      <c r="A148" s="12">
        <v>27</v>
      </c>
      <c r="B148" s="13" t="s">
        <v>573</v>
      </c>
      <c r="C148" s="72"/>
      <c r="D148" s="14" t="s">
        <v>642</v>
      </c>
      <c r="E148" s="15" t="s">
        <v>876</v>
      </c>
      <c r="F148" s="14" t="s">
        <v>878</v>
      </c>
      <c r="G148" s="12">
        <v>100</v>
      </c>
      <c r="H148" s="40"/>
      <c r="I148" s="16">
        <f t="shared" si="12"/>
        <v>0</v>
      </c>
      <c r="J148" s="17"/>
      <c r="K148" s="18">
        <f t="shared" si="13"/>
        <v>0</v>
      </c>
      <c r="M148" s="20"/>
      <c r="N148" s="154"/>
    </row>
    <row r="149" spans="1:14" s="21" customFormat="1" ht="12">
      <c r="A149" s="12">
        <v>28</v>
      </c>
      <c r="B149" s="165" t="s">
        <v>1053</v>
      </c>
      <c r="C149" s="71"/>
      <c r="D149" s="15" t="s">
        <v>1059</v>
      </c>
      <c r="E149" s="15" t="s">
        <v>1056</v>
      </c>
      <c r="F149" s="14" t="s">
        <v>1044</v>
      </c>
      <c r="G149" s="25">
        <v>3</v>
      </c>
      <c r="H149" s="16"/>
      <c r="I149" s="16">
        <f>H149*G149</f>
        <v>0</v>
      </c>
      <c r="J149" s="17"/>
      <c r="K149" s="18">
        <f>ROUND(I149*J149/100+I149,2)</f>
        <v>0</v>
      </c>
      <c r="M149" s="20"/>
      <c r="N149" s="154"/>
    </row>
    <row r="150" spans="1:14" s="21" customFormat="1" ht="12">
      <c r="A150" s="12">
        <v>29</v>
      </c>
      <c r="B150" s="165" t="s">
        <v>1053</v>
      </c>
      <c r="C150" s="71"/>
      <c r="D150" s="15" t="s">
        <v>1060</v>
      </c>
      <c r="E150" s="15" t="s">
        <v>1056</v>
      </c>
      <c r="F150" s="14" t="s">
        <v>1044</v>
      </c>
      <c r="G150" s="25">
        <v>3</v>
      </c>
      <c r="H150" s="16"/>
      <c r="I150" s="16">
        <f>H150*G150</f>
        <v>0</v>
      </c>
      <c r="J150" s="17"/>
      <c r="K150" s="18">
        <f>ROUND(I150*J150/100+I150,2)</f>
        <v>0</v>
      </c>
      <c r="M150" s="20"/>
      <c r="N150" s="154"/>
    </row>
    <row r="151" spans="1:14" ht="12">
      <c r="A151" s="146" t="s">
        <v>836</v>
      </c>
      <c r="B151" s="146"/>
      <c r="C151" s="146"/>
      <c r="D151" s="146"/>
      <c r="E151" s="146"/>
      <c r="F151" s="146"/>
      <c r="G151" s="146"/>
      <c r="H151" s="146"/>
      <c r="I151" s="30">
        <f>SUM(I122:I150)</f>
        <v>0</v>
      </c>
      <c r="J151" s="31"/>
      <c r="K151" s="31">
        <f>SUM(K122:K150)</f>
        <v>0</v>
      </c>
      <c r="L151" s="27"/>
      <c r="M151" s="27"/>
      <c r="N151" s="156"/>
    </row>
    <row r="152" spans="1:14" s="11" customFormat="1" ht="12">
      <c r="A152" s="144" t="s">
        <v>371</v>
      </c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0"/>
      <c r="M152" s="10"/>
      <c r="N152" s="153"/>
    </row>
    <row r="153" spans="1:14" s="21" customFormat="1" ht="22.5">
      <c r="A153" s="12">
        <v>1</v>
      </c>
      <c r="B153" s="13" t="s">
        <v>574</v>
      </c>
      <c r="C153" s="72"/>
      <c r="D153" s="14" t="s">
        <v>99</v>
      </c>
      <c r="E153" s="15" t="s">
        <v>563</v>
      </c>
      <c r="F153" s="14" t="s">
        <v>100</v>
      </c>
      <c r="G153" s="25">
        <v>60</v>
      </c>
      <c r="H153" s="18"/>
      <c r="I153" s="16">
        <f aca="true" t="shared" si="14" ref="I153:I162">G153*H153</f>
        <v>0</v>
      </c>
      <c r="J153" s="17"/>
      <c r="K153" s="18">
        <f aca="true" t="shared" si="15" ref="K153:K162">ROUND(I153*J153/100+I153,2)</f>
        <v>0</v>
      </c>
      <c r="M153" s="20"/>
      <c r="N153" s="154"/>
    </row>
    <row r="154" spans="1:14" s="21" customFormat="1" ht="22.5">
      <c r="A154" s="12">
        <v>2</v>
      </c>
      <c r="B154" s="13" t="s">
        <v>574</v>
      </c>
      <c r="C154" s="71"/>
      <c r="D154" s="14" t="s">
        <v>99</v>
      </c>
      <c r="E154" s="15" t="s">
        <v>563</v>
      </c>
      <c r="F154" s="14" t="s">
        <v>101</v>
      </c>
      <c r="G154" s="25">
        <v>30</v>
      </c>
      <c r="H154" s="18"/>
      <c r="I154" s="16">
        <f t="shared" si="14"/>
        <v>0</v>
      </c>
      <c r="J154" s="17"/>
      <c r="K154" s="18">
        <f t="shared" si="15"/>
        <v>0</v>
      </c>
      <c r="M154" s="20"/>
      <c r="N154" s="154"/>
    </row>
    <row r="155" spans="1:14" s="21" customFormat="1" ht="12">
      <c r="A155" s="12">
        <v>3</v>
      </c>
      <c r="B155" s="13" t="s">
        <v>575</v>
      </c>
      <c r="C155" s="72"/>
      <c r="D155" s="14" t="s">
        <v>99</v>
      </c>
      <c r="E155" s="14" t="s">
        <v>91</v>
      </c>
      <c r="F155" s="14" t="s">
        <v>92</v>
      </c>
      <c r="G155" s="25">
        <v>200</v>
      </c>
      <c r="H155" s="18"/>
      <c r="I155" s="16">
        <f t="shared" si="14"/>
        <v>0</v>
      </c>
      <c r="J155" s="17"/>
      <c r="K155" s="18">
        <f t="shared" si="15"/>
        <v>0</v>
      </c>
      <c r="M155" s="20"/>
      <c r="N155" s="154"/>
    </row>
    <row r="156" spans="1:14" s="21" customFormat="1" ht="18">
      <c r="A156" s="12">
        <v>4</v>
      </c>
      <c r="B156" s="13" t="s">
        <v>575</v>
      </c>
      <c r="C156" s="72"/>
      <c r="D156" s="14" t="s">
        <v>99</v>
      </c>
      <c r="E156" s="85" t="s">
        <v>464</v>
      </c>
      <c r="F156" s="14" t="s">
        <v>93</v>
      </c>
      <c r="G156" s="25">
        <v>100</v>
      </c>
      <c r="H156" s="18"/>
      <c r="I156" s="16">
        <f t="shared" si="14"/>
        <v>0</v>
      </c>
      <c r="J156" s="17"/>
      <c r="K156" s="18">
        <f t="shared" si="15"/>
        <v>0</v>
      </c>
      <c r="M156" s="20"/>
      <c r="N156" s="154"/>
    </row>
    <row r="157" spans="1:14" s="21" customFormat="1" ht="22.5">
      <c r="A157" s="12">
        <v>5</v>
      </c>
      <c r="B157" s="13" t="s">
        <v>102</v>
      </c>
      <c r="C157" s="71"/>
      <c r="D157" s="14" t="s">
        <v>646</v>
      </c>
      <c r="E157" s="15" t="s">
        <v>874</v>
      </c>
      <c r="F157" s="14" t="s">
        <v>887</v>
      </c>
      <c r="G157" s="12">
        <v>15</v>
      </c>
      <c r="H157" s="18"/>
      <c r="I157" s="16">
        <f t="shared" si="14"/>
        <v>0</v>
      </c>
      <c r="J157" s="17"/>
      <c r="K157" s="18">
        <f t="shared" si="15"/>
        <v>0</v>
      </c>
      <c r="N157" s="154"/>
    </row>
    <row r="158" spans="1:14" s="21" customFormat="1" ht="22.5">
      <c r="A158" s="12">
        <v>6</v>
      </c>
      <c r="B158" s="13" t="s">
        <v>576</v>
      </c>
      <c r="C158" s="72"/>
      <c r="D158" s="14" t="s">
        <v>703</v>
      </c>
      <c r="E158" s="15" t="s">
        <v>874</v>
      </c>
      <c r="F158" s="14" t="s">
        <v>433</v>
      </c>
      <c r="G158" s="12">
        <v>10</v>
      </c>
      <c r="H158" s="18"/>
      <c r="I158" s="16">
        <f t="shared" si="14"/>
        <v>0</v>
      </c>
      <c r="J158" s="17"/>
      <c r="K158" s="18">
        <f t="shared" si="15"/>
        <v>0</v>
      </c>
      <c r="M158" s="20"/>
      <c r="N158" s="154"/>
    </row>
    <row r="159" spans="1:14" s="21" customFormat="1" ht="12">
      <c r="A159" s="12">
        <v>7</v>
      </c>
      <c r="B159" s="13" t="s">
        <v>86</v>
      </c>
      <c r="C159" s="72"/>
      <c r="D159" s="14" t="s">
        <v>671</v>
      </c>
      <c r="E159" s="15" t="s">
        <v>874</v>
      </c>
      <c r="F159" s="37" t="s">
        <v>875</v>
      </c>
      <c r="G159" s="25">
        <v>10</v>
      </c>
      <c r="H159" s="18"/>
      <c r="I159" s="16">
        <f t="shared" si="14"/>
        <v>0</v>
      </c>
      <c r="J159" s="17"/>
      <c r="K159" s="18">
        <f t="shared" si="15"/>
        <v>0</v>
      </c>
      <c r="N159" s="154"/>
    </row>
    <row r="160" spans="1:14" s="21" customFormat="1" ht="22.5">
      <c r="A160" s="12">
        <v>8</v>
      </c>
      <c r="B160" s="13" t="s">
        <v>576</v>
      </c>
      <c r="C160" s="72"/>
      <c r="D160" s="14" t="s">
        <v>652</v>
      </c>
      <c r="E160" s="15" t="s">
        <v>874</v>
      </c>
      <c r="F160" s="14" t="s">
        <v>433</v>
      </c>
      <c r="G160" s="12">
        <v>250</v>
      </c>
      <c r="H160" s="18"/>
      <c r="I160" s="16">
        <f t="shared" si="14"/>
        <v>0</v>
      </c>
      <c r="J160" s="17"/>
      <c r="K160" s="18">
        <f t="shared" si="15"/>
        <v>0</v>
      </c>
      <c r="M160" s="20"/>
      <c r="N160" s="154"/>
    </row>
    <row r="161" spans="1:14" s="21" customFormat="1" ht="12">
      <c r="A161" s="12">
        <v>9</v>
      </c>
      <c r="B161" s="13" t="s">
        <v>87</v>
      </c>
      <c r="C161" s="72"/>
      <c r="D161" s="14" t="s">
        <v>239</v>
      </c>
      <c r="E161" s="15" t="s">
        <v>874</v>
      </c>
      <c r="F161" s="14" t="s">
        <v>887</v>
      </c>
      <c r="G161" s="12">
        <v>200</v>
      </c>
      <c r="H161" s="18"/>
      <c r="I161" s="16">
        <f t="shared" si="14"/>
        <v>0</v>
      </c>
      <c r="J161" s="17"/>
      <c r="K161" s="18">
        <f t="shared" si="15"/>
        <v>0</v>
      </c>
      <c r="M161" s="20"/>
      <c r="N161" s="154"/>
    </row>
    <row r="162" spans="1:14" s="21" customFormat="1" ht="22.5">
      <c r="A162" s="12">
        <v>10</v>
      </c>
      <c r="B162" s="13" t="s">
        <v>87</v>
      </c>
      <c r="C162" s="72"/>
      <c r="D162" s="14" t="s">
        <v>465</v>
      </c>
      <c r="E162" s="15" t="s">
        <v>874</v>
      </c>
      <c r="F162" s="14" t="s">
        <v>887</v>
      </c>
      <c r="G162" s="12">
        <v>200</v>
      </c>
      <c r="H162" s="18"/>
      <c r="I162" s="16">
        <f t="shared" si="14"/>
        <v>0</v>
      </c>
      <c r="J162" s="17"/>
      <c r="K162" s="18">
        <f t="shared" si="15"/>
        <v>0</v>
      </c>
      <c r="N162" s="154"/>
    </row>
    <row r="163" spans="1:14" ht="12">
      <c r="A163" s="146" t="s">
        <v>836</v>
      </c>
      <c r="B163" s="146"/>
      <c r="C163" s="146"/>
      <c r="D163" s="146"/>
      <c r="E163" s="146"/>
      <c r="F163" s="146"/>
      <c r="G163" s="146"/>
      <c r="H163" s="146"/>
      <c r="I163" s="30">
        <f>SUM(I153:I162)</f>
        <v>0</v>
      </c>
      <c r="J163" s="31"/>
      <c r="K163" s="31">
        <f>SUM(K153:K162)</f>
        <v>0</v>
      </c>
      <c r="L163" s="27"/>
      <c r="M163" s="27"/>
      <c r="N163" s="156"/>
    </row>
    <row r="164" spans="1:14" s="11" customFormat="1" ht="12">
      <c r="A164" s="144" t="s">
        <v>235</v>
      </c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N164" s="153"/>
    </row>
    <row r="165" spans="1:14" s="21" customFormat="1" ht="12">
      <c r="A165" s="12">
        <v>1</v>
      </c>
      <c r="B165" s="13" t="s">
        <v>684</v>
      </c>
      <c r="C165" s="78"/>
      <c r="D165" s="14" t="s">
        <v>685</v>
      </c>
      <c r="E165" s="15" t="s">
        <v>874</v>
      </c>
      <c r="F165" s="14" t="s">
        <v>875</v>
      </c>
      <c r="G165" s="12">
        <v>100</v>
      </c>
      <c r="H165" s="18"/>
      <c r="I165" s="16">
        <f aca="true" t="shared" si="16" ref="I165:I177">H165*G165</f>
        <v>0</v>
      </c>
      <c r="J165" s="17"/>
      <c r="K165" s="18">
        <f aca="true" t="shared" si="17" ref="K165:K177">ROUND(I165*J165/100+I165,2)</f>
        <v>0</v>
      </c>
      <c r="N165" s="154"/>
    </row>
    <row r="166" spans="1:14" s="21" customFormat="1" ht="12">
      <c r="A166" s="12">
        <v>2</v>
      </c>
      <c r="B166" s="13" t="s">
        <v>686</v>
      </c>
      <c r="C166" s="78"/>
      <c r="D166" s="14" t="s">
        <v>687</v>
      </c>
      <c r="E166" s="15" t="s">
        <v>874</v>
      </c>
      <c r="F166" s="14" t="s">
        <v>627</v>
      </c>
      <c r="G166" s="12">
        <v>50</v>
      </c>
      <c r="H166" s="18"/>
      <c r="I166" s="16">
        <f t="shared" si="16"/>
        <v>0</v>
      </c>
      <c r="J166" s="17"/>
      <c r="K166" s="18">
        <f t="shared" si="17"/>
        <v>0</v>
      </c>
      <c r="N166" s="154"/>
    </row>
    <row r="167" spans="1:14" s="21" customFormat="1" ht="12">
      <c r="A167" s="12">
        <v>3</v>
      </c>
      <c r="B167" s="13" t="s">
        <v>237</v>
      </c>
      <c r="C167" s="84"/>
      <c r="D167" s="15" t="s">
        <v>689</v>
      </c>
      <c r="E167" s="15" t="s">
        <v>874</v>
      </c>
      <c r="F167" s="37" t="s">
        <v>875</v>
      </c>
      <c r="G167" s="25">
        <v>5</v>
      </c>
      <c r="H167" s="18"/>
      <c r="I167" s="16">
        <f t="shared" si="16"/>
        <v>0</v>
      </c>
      <c r="J167" s="17"/>
      <c r="K167" s="18">
        <f t="shared" si="17"/>
        <v>0</v>
      </c>
      <c r="N167" s="154"/>
    </row>
    <row r="168" spans="1:14" s="21" customFormat="1" ht="12">
      <c r="A168" s="12">
        <v>4</v>
      </c>
      <c r="B168" s="13" t="s">
        <v>666</v>
      </c>
      <c r="C168" s="69"/>
      <c r="D168" s="14" t="s">
        <v>642</v>
      </c>
      <c r="E168" s="15" t="s">
        <v>874</v>
      </c>
      <c r="F168" s="14" t="s">
        <v>887</v>
      </c>
      <c r="G168" s="25">
        <v>1</v>
      </c>
      <c r="H168" s="18"/>
      <c r="I168" s="16">
        <f t="shared" si="16"/>
        <v>0</v>
      </c>
      <c r="J168" s="17"/>
      <c r="K168" s="18">
        <f t="shared" si="17"/>
        <v>0</v>
      </c>
      <c r="N168" s="154"/>
    </row>
    <row r="169" spans="1:14" s="21" customFormat="1" ht="12">
      <c r="A169" s="12">
        <v>5</v>
      </c>
      <c r="B169" s="13" t="s">
        <v>843</v>
      </c>
      <c r="C169" s="71"/>
      <c r="D169" s="15" t="s">
        <v>828</v>
      </c>
      <c r="E169" s="15" t="s">
        <v>874</v>
      </c>
      <c r="F169" s="37" t="s">
        <v>914</v>
      </c>
      <c r="G169" s="25">
        <v>150</v>
      </c>
      <c r="H169" s="18"/>
      <c r="I169" s="16">
        <f t="shared" si="16"/>
        <v>0</v>
      </c>
      <c r="J169" s="17"/>
      <c r="K169" s="18">
        <f t="shared" si="17"/>
        <v>0</v>
      </c>
      <c r="N169" s="154"/>
    </row>
    <row r="170" spans="1:14" s="21" customFormat="1" ht="12">
      <c r="A170" s="12">
        <v>6</v>
      </c>
      <c r="B170" s="13" t="s">
        <v>915</v>
      </c>
      <c r="C170" s="78"/>
      <c r="D170" s="14" t="s">
        <v>916</v>
      </c>
      <c r="E170" s="15" t="s">
        <v>874</v>
      </c>
      <c r="F170" s="14" t="s">
        <v>887</v>
      </c>
      <c r="G170" s="25">
        <v>25</v>
      </c>
      <c r="H170" s="18"/>
      <c r="I170" s="16">
        <f t="shared" si="16"/>
        <v>0</v>
      </c>
      <c r="J170" s="17"/>
      <c r="K170" s="18">
        <f t="shared" si="17"/>
        <v>0</v>
      </c>
      <c r="N170" s="154"/>
    </row>
    <row r="171" spans="1:14" s="21" customFormat="1" ht="12">
      <c r="A171" s="12">
        <v>7</v>
      </c>
      <c r="B171" s="13" t="s">
        <v>577</v>
      </c>
      <c r="C171" s="78"/>
      <c r="D171" s="14" t="s">
        <v>688</v>
      </c>
      <c r="E171" s="15" t="s">
        <v>874</v>
      </c>
      <c r="F171" s="14" t="s">
        <v>887</v>
      </c>
      <c r="G171" s="25">
        <v>100</v>
      </c>
      <c r="H171" s="18"/>
      <c r="I171" s="16">
        <f t="shared" si="16"/>
        <v>0</v>
      </c>
      <c r="J171" s="17"/>
      <c r="K171" s="18">
        <f t="shared" si="17"/>
        <v>0</v>
      </c>
      <c r="N171" s="154"/>
    </row>
    <row r="172" spans="1:14" s="21" customFormat="1" ht="45">
      <c r="A172" s="12">
        <v>8</v>
      </c>
      <c r="B172" s="13" t="s">
        <v>619</v>
      </c>
      <c r="C172" s="78"/>
      <c r="D172" s="14" t="s">
        <v>466</v>
      </c>
      <c r="E172" s="15" t="s">
        <v>876</v>
      </c>
      <c r="F172" s="14" t="s">
        <v>898</v>
      </c>
      <c r="G172" s="25">
        <v>10</v>
      </c>
      <c r="H172" s="18"/>
      <c r="I172" s="16">
        <f t="shared" si="16"/>
        <v>0</v>
      </c>
      <c r="J172" s="17"/>
      <c r="K172" s="18">
        <f t="shared" si="17"/>
        <v>0</v>
      </c>
      <c r="N172" s="154"/>
    </row>
    <row r="173" spans="1:14" s="21" customFormat="1" ht="12">
      <c r="A173" s="12">
        <v>9</v>
      </c>
      <c r="B173" s="13" t="s">
        <v>697</v>
      </c>
      <c r="C173" s="78"/>
      <c r="D173" s="14" t="s">
        <v>698</v>
      </c>
      <c r="E173" s="15" t="s">
        <v>874</v>
      </c>
      <c r="F173" s="14" t="s">
        <v>887</v>
      </c>
      <c r="G173" s="25">
        <v>100</v>
      </c>
      <c r="H173" s="18"/>
      <c r="I173" s="16">
        <f t="shared" si="16"/>
        <v>0</v>
      </c>
      <c r="J173" s="17"/>
      <c r="K173" s="18">
        <f t="shared" si="17"/>
        <v>0</v>
      </c>
      <c r="N173" s="154"/>
    </row>
    <row r="174" spans="1:14" s="21" customFormat="1" ht="12">
      <c r="A174" s="12">
        <v>10</v>
      </c>
      <c r="B174" s="13" t="s">
        <v>578</v>
      </c>
      <c r="C174" s="78"/>
      <c r="D174" s="14" t="s">
        <v>699</v>
      </c>
      <c r="E174" s="15" t="s">
        <v>874</v>
      </c>
      <c r="F174" s="14" t="s">
        <v>914</v>
      </c>
      <c r="G174" s="12">
        <v>20</v>
      </c>
      <c r="H174" s="18"/>
      <c r="I174" s="16">
        <f t="shared" si="16"/>
        <v>0</v>
      </c>
      <c r="J174" s="17"/>
      <c r="K174" s="18">
        <f t="shared" si="17"/>
        <v>0</v>
      </c>
      <c r="N174" s="154"/>
    </row>
    <row r="175" spans="1:14" s="21" customFormat="1" ht="33.75">
      <c r="A175" s="12">
        <v>11</v>
      </c>
      <c r="B175" s="13" t="s">
        <v>609</v>
      </c>
      <c r="C175" s="78"/>
      <c r="D175" s="14" t="s">
        <v>770</v>
      </c>
      <c r="E175" s="15" t="s">
        <v>874</v>
      </c>
      <c r="F175" s="14" t="s">
        <v>887</v>
      </c>
      <c r="G175" s="25">
        <v>60</v>
      </c>
      <c r="H175" s="18"/>
      <c r="I175" s="16">
        <f t="shared" si="16"/>
        <v>0</v>
      </c>
      <c r="J175" s="17"/>
      <c r="K175" s="18">
        <f t="shared" si="17"/>
        <v>0</v>
      </c>
      <c r="N175" s="154"/>
    </row>
    <row r="176" spans="1:14" s="21" customFormat="1" ht="12">
      <c r="A176" s="12">
        <v>12</v>
      </c>
      <c r="B176" s="13" t="s">
        <v>668</v>
      </c>
      <c r="C176" s="78"/>
      <c r="D176" s="14" t="s">
        <v>828</v>
      </c>
      <c r="E176" s="15" t="s">
        <v>874</v>
      </c>
      <c r="F176" s="14" t="s">
        <v>875</v>
      </c>
      <c r="G176" s="25">
        <v>150</v>
      </c>
      <c r="H176" s="18"/>
      <c r="I176" s="16">
        <f t="shared" si="16"/>
        <v>0</v>
      </c>
      <c r="J176" s="17"/>
      <c r="K176" s="18">
        <f t="shared" si="17"/>
        <v>0</v>
      </c>
      <c r="N176" s="154"/>
    </row>
    <row r="177" spans="1:14" s="21" customFormat="1" ht="12">
      <c r="A177" s="12">
        <v>13</v>
      </c>
      <c r="B177" s="13" t="s">
        <v>918</v>
      </c>
      <c r="C177" s="78"/>
      <c r="D177" s="14" t="s">
        <v>919</v>
      </c>
      <c r="E177" s="15" t="s">
        <v>874</v>
      </c>
      <c r="F177" s="14" t="s">
        <v>875</v>
      </c>
      <c r="G177" s="25">
        <v>20</v>
      </c>
      <c r="H177" s="18"/>
      <c r="I177" s="16">
        <f t="shared" si="16"/>
        <v>0</v>
      </c>
      <c r="J177" s="17"/>
      <c r="K177" s="18">
        <f t="shared" si="17"/>
        <v>0</v>
      </c>
      <c r="N177" s="154"/>
    </row>
    <row r="178" spans="1:14" ht="12">
      <c r="A178" s="146" t="s">
        <v>836</v>
      </c>
      <c r="B178" s="146"/>
      <c r="C178" s="146"/>
      <c r="D178" s="146"/>
      <c r="E178" s="146"/>
      <c r="F178" s="146"/>
      <c r="G178" s="146"/>
      <c r="H178" s="146"/>
      <c r="I178" s="31">
        <f>SUM(I165:I177)</f>
        <v>0</v>
      </c>
      <c r="J178" s="39"/>
      <c r="K178" s="31">
        <f>SUM(K165:K177)</f>
        <v>0</v>
      </c>
      <c r="L178" s="21"/>
      <c r="M178" s="21"/>
      <c r="N178" s="156"/>
    </row>
    <row r="179" spans="1:14" s="11" customFormat="1" ht="12">
      <c r="A179" s="144" t="s">
        <v>837</v>
      </c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0"/>
      <c r="M179" s="10"/>
      <c r="N179" s="153"/>
    </row>
    <row r="180" spans="1:14" s="21" customFormat="1" ht="12">
      <c r="A180" s="12">
        <v>1</v>
      </c>
      <c r="B180" s="13" t="s">
        <v>340</v>
      </c>
      <c r="C180" s="78"/>
      <c r="D180" s="15" t="s">
        <v>432</v>
      </c>
      <c r="E180" s="15" t="s">
        <v>874</v>
      </c>
      <c r="F180" s="14" t="s">
        <v>887</v>
      </c>
      <c r="G180" s="25">
        <v>5</v>
      </c>
      <c r="H180" s="18"/>
      <c r="I180" s="16">
        <f>G180*H180</f>
        <v>0</v>
      </c>
      <c r="J180" s="17"/>
      <c r="K180" s="18">
        <f>ROUND(I180*J180/100+I180,2)</f>
        <v>0</v>
      </c>
      <c r="M180" s="20"/>
      <c r="N180" s="154"/>
    </row>
    <row r="181" spans="1:14" s="21" customFormat="1" ht="12">
      <c r="A181" s="12">
        <v>2</v>
      </c>
      <c r="B181" s="13" t="s">
        <v>664</v>
      </c>
      <c r="C181" s="78"/>
      <c r="D181" s="14" t="s">
        <v>159</v>
      </c>
      <c r="E181" s="15" t="s">
        <v>874</v>
      </c>
      <c r="F181" s="14" t="s">
        <v>225</v>
      </c>
      <c r="G181" s="25">
        <v>2</v>
      </c>
      <c r="H181" s="18"/>
      <c r="I181" s="16">
        <f>G181*H181</f>
        <v>0</v>
      </c>
      <c r="J181" s="17"/>
      <c r="K181" s="18">
        <f>ROUND(I181*J181/100+I181,2)</f>
        <v>0</v>
      </c>
      <c r="M181" s="20"/>
      <c r="N181" s="154"/>
    </row>
    <row r="182" spans="1:14" s="21" customFormat="1" ht="12">
      <c r="A182" s="12">
        <v>3</v>
      </c>
      <c r="B182" s="13" t="s">
        <v>134</v>
      </c>
      <c r="C182" s="78"/>
      <c r="D182" s="15" t="s">
        <v>430</v>
      </c>
      <c r="E182" s="15" t="s">
        <v>874</v>
      </c>
      <c r="F182" s="14" t="s">
        <v>898</v>
      </c>
      <c r="G182" s="25">
        <v>2</v>
      </c>
      <c r="H182" s="18"/>
      <c r="I182" s="16">
        <f>G182*H182</f>
        <v>0</v>
      </c>
      <c r="J182" s="17"/>
      <c r="K182" s="18">
        <f>ROUND(I182*J182/100+I182,2)</f>
        <v>0</v>
      </c>
      <c r="M182" s="20"/>
      <c r="N182" s="154"/>
    </row>
    <row r="183" spans="1:14" s="21" customFormat="1" ht="12">
      <c r="A183" s="12">
        <v>4</v>
      </c>
      <c r="B183" s="13" t="s">
        <v>134</v>
      </c>
      <c r="C183" s="78"/>
      <c r="D183" s="15" t="s">
        <v>431</v>
      </c>
      <c r="E183" s="15" t="s">
        <v>874</v>
      </c>
      <c r="F183" s="14" t="s">
        <v>898</v>
      </c>
      <c r="G183" s="12">
        <v>3</v>
      </c>
      <c r="H183" s="18"/>
      <c r="I183" s="16">
        <f>G183*H183</f>
        <v>0</v>
      </c>
      <c r="J183" s="17"/>
      <c r="K183" s="18">
        <f>ROUND(I183*J183/100+I183,2)</f>
        <v>0</v>
      </c>
      <c r="N183" s="154"/>
    </row>
    <row r="184" spans="1:14" ht="12">
      <c r="A184" s="146" t="s">
        <v>836</v>
      </c>
      <c r="B184" s="146"/>
      <c r="C184" s="146"/>
      <c r="D184" s="146"/>
      <c r="E184" s="146"/>
      <c r="F184" s="146"/>
      <c r="G184" s="146"/>
      <c r="H184" s="146"/>
      <c r="I184" s="30">
        <f>SUM(I180:I183)</f>
        <v>0</v>
      </c>
      <c r="J184" s="31"/>
      <c r="K184" s="31">
        <f>SUM(K180:K183)</f>
        <v>0</v>
      </c>
      <c r="L184" s="26"/>
      <c r="M184" s="27"/>
      <c r="N184" s="156"/>
    </row>
    <row r="185" spans="1:14" s="11" customFormat="1" ht="12">
      <c r="A185" s="144" t="s">
        <v>334</v>
      </c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0"/>
      <c r="M185" s="10"/>
      <c r="N185" s="153"/>
    </row>
    <row r="186" spans="1:14" s="21" customFormat="1" ht="12.75">
      <c r="A186" s="12">
        <v>1</v>
      </c>
      <c r="B186" s="13" t="s">
        <v>1040</v>
      </c>
      <c r="C186" s="71"/>
      <c r="D186" s="14" t="s">
        <v>157</v>
      </c>
      <c r="E186" s="15" t="s">
        <v>874</v>
      </c>
      <c r="F186" s="67" t="s">
        <v>887</v>
      </c>
      <c r="G186" s="25">
        <v>10</v>
      </c>
      <c r="H186" s="77"/>
      <c r="I186" s="16">
        <f>H186*G186</f>
        <v>0</v>
      </c>
      <c r="J186" s="17"/>
      <c r="K186" s="18">
        <f>ROUND(I186*J186/100+I186,2)</f>
        <v>0</v>
      </c>
      <c r="M186" s="20"/>
      <c r="N186" s="154"/>
    </row>
    <row r="187" spans="1:14" s="21" customFormat="1" ht="12.75">
      <c r="A187" s="12">
        <v>2</v>
      </c>
      <c r="B187" s="13" t="s">
        <v>1040</v>
      </c>
      <c r="C187" s="71"/>
      <c r="D187" s="14" t="s">
        <v>169</v>
      </c>
      <c r="E187" s="15" t="s">
        <v>876</v>
      </c>
      <c r="F187" s="67" t="s">
        <v>887</v>
      </c>
      <c r="G187" s="25">
        <v>10</v>
      </c>
      <c r="H187" s="77"/>
      <c r="I187" s="16">
        <f>H187*G187</f>
        <v>0</v>
      </c>
      <c r="J187" s="17"/>
      <c r="K187" s="18">
        <f>ROUND(I187*J187/100+I187,2)</f>
        <v>0</v>
      </c>
      <c r="M187" s="20"/>
      <c r="N187" s="154"/>
    </row>
    <row r="188" spans="1:14" s="21" customFormat="1" ht="12.75">
      <c r="A188" s="12">
        <v>3</v>
      </c>
      <c r="B188" s="32" t="s">
        <v>158</v>
      </c>
      <c r="C188" s="71"/>
      <c r="D188" s="14" t="s">
        <v>168</v>
      </c>
      <c r="E188" s="15" t="s">
        <v>874</v>
      </c>
      <c r="F188" s="67" t="s">
        <v>887</v>
      </c>
      <c r="G188" s="25">
        <v>3</v>
      </c>
      <c r="H188" s="77"/>
      <c r="I188" s="16">
        <f>H188*G188</f>
        <v>0</v>
      </c>
      <c r="J188" s="17"/>
      <c r="K188" s="18">
        <f>ROUND(I188*J188/100+I188,2)</f>
        <v>0</v>
      </c>
      <c r="M188" s="20"/>
      <c r="N188" s="154"/>
    </row>
    <row r="189" spans="1:14" s="21" customFormat="1" ht="12">
      <c r="A189" s="146" t="s">
        <v>836</v>
      </c>
      <c r="B189" s="146"/>
      <c r="C189" s="146"/>
      <c r="D189" s="146"/>
      <c r="E189" s="146"/>
      <c r="F189" s="146"/>
      <c r="G189" s="146"/>
      <c r="H189" s="146"/>
      <c r="I189" s="30">
        <f>SUM(I186:I188)</f>
        <v>0</v>
      </c>
      <c r="J189" s="39"/>
      <c r="K189" s="31">
        <f>SUM(K186:K188)</f>
        <v>0</v>
      </c>
      <c r="L189" s="26"/>
      <c r="M189" s="20"/>
      <c r="N189" s="154"/>
    </row>
    <row r="190" spans="1:14" s="11" customFormat="1" ht="12">
      <c r="A190" s="144" t="s">
        <v>325</v>
      </c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0"/>
      <c r="M190" s="10"/>
      <c r="N190" s="153"/>
    </row>
    <row r="191" spans="1:14" s="21" customFormat="1" ht="56.25">
      <c r="A191" s="12">
        <v>1</v>
      </c>
      <c r="B191" s="13" t="s">
        <v>447</v>
      </c>
      <c r="C191" s="71"/>
      <c r="D191" s="15">
        <v>0.2</v>
      </c>
      <c r="E191" s="15" t="s">
        <v>874</v>
      </c>
      <c r="F191" s="67" t="s">
        <v>230</v>
      </c>
      <c r="G191" s="25">
        <v>12000</v>
      </c>
      <c r="H191" s="76"/>
      <c r="I191" s="16">
        <f>H191*G191</f>
        <v>0</v>
      </c>
      <c r="J191" s="17"/>
      <c r="K191" s="18">
        <f>ROUND(I191*J191/100+I191,2)</f>
        <v>0</v>
      </c>
      <c r="M191" s="20"/>
      <c r="N191" s="154"/>
    </row>
    <row r="192" spans="1:14" s="11" customFormat="1" ht="12">
      <c r="A192" s="144" t="s">
        <v>335</v>
      </c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0"/>
      <c r="M192" s="10"/>
      <c r="N192" s="153"/>
    </row>
    <row r="193" spans="1:14" s="21" customFormat="1" ht="22.5">
      <c r="A193" s="12">
        <v>1</v>
      </c>
      <c r="B193" s="13" t="s">
        <v>946</v>
      </c>
      <c r="C193" s="71"/>
      <c r="D193" s="24" t="s">
        <v>947</v>
      </c>
      <c r="E193" s="15" t="s">
        <v>874</v>
      </c>
      <c r="F193" s="14" t="s">
        <v>627</v>
      </c>
      <c r="G193" s="25">
        <v>150</v>
      </c>
      <c r="H193" s="16"/>
      <c r="I193" s="16">
        <f>G193*H193</f>
        <v>0</v>
      </c>
      <c r="J193" s="17"/>
      <c r="K193" s="18">
        <f>ROUND(I193*J193/100+I193,2)</f>
        <v>0</v>
      </c>
      <c r="N193" s="154"/>
    </row>
    <row r="194" spans="1:14" s="21" customFormat="1" ht="22.5">
      <c r="A194" s="12">
        <v>2</v>
      </c>
      <c r="B194" s="13" t="s">
        <v>946</v>
      </c>
      <c r="C194" s="71"/>
      <c r="D194" s="24" t="s">
        <v>948</v>
      </c>
      <c r="E194" s="15" t="s">
        <v>874</v>
      </c>
      <c r="F194" s="14" t="s">
        <v>627</v>
      </c>
      <c r="G194" s="25">
        <v>3000</v>
      </c>
      <c r="H194" s="16"/>
      <c r="I194" s="16">
        <f>G194*H194</f>
        <v>0</v>
      </c>
      <c r="J194" s="17"/>
      <c r="K194" s="18">
        <f>ROUND(I194*J194/100+I194,2)</f>
        <v>0</v>
      </c>
      <c r="N194" s="154"/>
    </row>
    <row r="195" spans="1:14" s="21" customFormat="1" ht="12">
      <c r="A195" s="146" t="s">
        <v>836</v>
      </c>
      <c r="B195" s="146"/>
      <c r="C195" s="146"/>
      <c r="D195" s="146"/>
      <c r="E195" s="146"/>
      <c r="F195" s="146"/>
      <c r="G195" s="146"/>
      <c r="H195" s="146"/>
      <c r="I195" s="30">
        <f>SUM(I193:I194)</f>
        <v>0</v>
      </c>
      <c r="J195" s="39"/>
      <c r="K195" s="31">
        <f>SUM(K193:K194)</f>
        <v>0</v>
      </c>
      <c r="L195" s="26"/>
      <c r="M195" s="20"/>
      <c r="N195" s="154"/>
    </row>
    <row r="196" spans="1:14" s="11" customFormat="1" ht="12">
      <c r="A196" s="144" t="s">
        <v>161</v>
      </c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0"/>
      <c r="M196" s="10"/>
      <c r="N196" s="153"/>
    </row>
    <row r="197" spans="1:14" s="21" customFormat="1" ht="22.5">
      <c r="A197" s="12">
        <v>1</v>
      </c>
      <c r="B197" s="13" t="s">
        <v>959</v>
      </c>
      <c r="C197" s="66"/>
      <c r="D197" s="14" t="s">
        <v>676</v>
      </c>
      <c r="E197" s="15" t="s">
        <v>874</v>
      </c>
      <c r="F197" s="37" t="s">
        <v>976</v>
      </c>
      <c r="G197" s="25">
        <v>500</v>
      </c>
      <c r="H197" s="16"/>
      <c r="I197" s="16">
        <f>G197*H197</f>
        <v>0</v>
      </c>
      <c r="J197" s="17"/>
      <c r="K197" s="18">
        <f>ROUND(I197*J197/100+I197,2)</f>
        <v>0</v>
      </c>
      <c r="N197" s="154"/>
    </row>
    <row r="198" spans="1:14" s="11" customFormat="1" ht="12">
      <c r="A198" s="144" t="s">
        <v>236</v>
      </c>
      <c r="B198" s="144"/>
      <c r="C198" s="144"/>
      <c r="D198" s="144"/>
      <c r="E198" s="144"/>
      <c r="F198" s="144"/>
      <c r="G198" s="144"/>
      <c r="H198" s="144"/>
      <c r="I198" s="144"/>
      <c r="J198" s="144"/>
      <c r="N198" s="153"/>
    </row>
    <row r="199" spans="1:14" s="21" customFormat="1" ht="22.5">
      <c r="A199" s="12">
        <v>1</v>
      </c>
      <c r="B199" s="13" t="s">
        <v>955</v>
      </c>
      <c r="C199" s="71"/>
      <c r="D199" s="15" t="s">
        <v>646</v>
      </c>
      <c r="E199" s="15" t="s">
        <v>876</v>
      </c>
      <c r="F199" s="14" t="s">
        <v>485</v>
      </c>
      <c r="G199" s="25">
        <v>10</v>
      </c>
      <c r="H199" s="16"/>
      <c r="I199" s="16">
        <f aca="true" t="shared" si="18" ref="I199:I225">G199*H199</f>
        <v>0</v>
      </c>
      <c r="J199" s="17"/>
      <c r="K199" s="18">
        <f aca="true" t="shared" si="19" ref="K199:K225">ROUND(I199*J199/100+I199,2)</f>
        <v>0</v>
      </c>
      <c r="L199" s="20"/>
      <c r="M199" s="32"/>
      <c r="N199" s="154"/>
    </row>
    <row r="200" spans="1:14" s="21" customFormat="1" ht="22.5">
      <c r="A200" s="12">
        <v>2</v>
      </c>
      <c r="B200" s="13" t="s">
        <v>955</v>
      </c>
      <c r="C200" s="66"/>
      <c r="D200" s="15" t="s">
        <v>956</v>
      </c>
      <c r="E200" s="15" t="s">
        <v>876</v>
      </c>
      <c r="F200" s="14" t="s">
        <v>486</v>
      </c>
      <c r="G200" s="25">
        <v>10</v>
      </c>
      <c r="H200" s="16"/>
      <c r="I200" s="16">
        <f t="shared" si="18"/>
        <v>0</v>
      </c>
      <c r="J200" s="17"/>
      <c r="K200" s="18">
        <f t="shared" si="19"/>
        <v>0</v>
      </c>
      <c r="N200" s="154"/>
    </row>
    <row r="201" spans="1:14" s="21" customFormat="1" ht="22.5">
      <c r="A201" s="12">
        <v>3</v>
      </c>
      <c r="B201" s="13" t="s">
        <v>957</v>
      </c>
      <c r="C201" s="66"/>
      <c r="D201" s="15" t="s">
        <v>645</v>
      </c>
      <c r="E201" s="15" t="s">
        <v>874</v>
      </c>
      <c r="F201" s="37" t="s">
        <v>875</v>
      </c>
      <c r="G201" s="25">
        <v>50</v>
      </c>
      <c r="H201" s="16"/>
      <c r="I201" s="16">
        <f t="shared" si="18"/>
        <v>0</v>
      </c>
      <c r="J201" s="17"/>
      <c r="K201" s="18">
        <f t="shared" si="19"/>
        <v>0</v>
      </c>
      <c r="N201" s="154"/>
    </row>
    <row r="202" spans="1:14" s="21" customFormat="1" ht="12">
      <c r="A202" s="12">
        <v>4</v>
      </c>
      <c r="B202" s="13" t="s">
        <v>958</v>
      </c>
      <c r="C202" s="66"/>
      <c r="D202" s="14" t="s">
        <v>717</v>
      </c>
      <c r="E202" s="15" t="s">
        <v>874</v>
      </c>
      <c r="F202" s="14" t="s">
        <v>875</v>
      </c>
      <c r="G202" s="25">
        <v>40</v>
      </c>
      <c r="H202" s="16"/>
      <c r="I202" s="16">
        <f t="shared" si="18"/>
        <v>0</v>
      </c>
      <c r="J202" s="17"/>
      <c r="K202" s="18">
        <f t="shared" si="19"/>
        <v>0</v>
      </c>
      <c r="N202" s="154"/>
    </row>
    <row r="203" spans="1:14" s="21" customFormat="1" ht="22.5">
      <c r="A203" s="12">
        <v>5</v>
      </c>
      <c r="B203" s="13" t="s">
        <v>946</v>
      </c>
      <c r="C203" s="71" t="s">
        <v>949</v>
      </c>
      <c r="D203" s="24" t="s">
        <v>950</v>
      </c>
      <c r="E203" s="15" t="s">
        <v>876</v>
      </c>
      <c r="F203" s="14" t="s">
        <v>979</v>
      </c>
      <c r="G203" s="25">
        <v>5</v>
      </c>
      <c r="H203" s="16"/>
      <c r="I203" s="16">
        <f t="shared" si="18"/>
        <v>0</v>
      </c>
      <c r="J203" s="17"/>
      <c r="K203" s="18">
        <f t="shared" si="19"/>
        <v>0</v>
      </c>
      <c r="N203" s="154"/>
    </row>
    <row r="204" spans="1:14" s="21" customFormat="1" ht="22.5">
      <c r="A204" s="12">
        <v>6</v>
      </c>
      <c r="B204" s="13" t="s">
        <v>946</v>
      </c>
      <c r="C204" s="71" t="s">
        <v>949</v>
      </c>
      <c r="D204" s="24" t="s">
        <v>981</v>
      </c>
      <c r="E204" s="15" t="s">
        <v>876</v>
      </c>
      <c r="F204" s="14" t="s">
        <v>487</v>
      </c>
      <c r="G204" s="25">
        <v>5</v>
      </c>
      <c r="H204" s="16"/>
      <c r="I204" s="16">
        <f t="shared" si="18"/>
        <v>0</v>
      </c>
      <c r="J204" s="17"/>
      <c r="K204" s="18">
        <f t="shared" si="19"/>
        <v>0</v>
      </c>
      <c r="N204" s="154"/>
    </row>
    <row r="205" spans="1:14" s="21" customFormat="1" ht="22.5">
      <c r="A205" s="12">
        <v>7</v>
      </c>
      <c r="B205" s="13" t="s">
        <v>946</v>
      </c>
      <c r="C205" s="71" t="s">
        <v>949</v>
      </c>
      <c r="D205" s="24" t="s">
        <v>951</v>
      </c>
      <c r="E205" s="15" t="s">
        <v>876</v>
      </c>
      <c r="F205" s="14" t="s">
        <v>980</v>
      </c>
      <c r="G205" s="25">
        <v>110</v>
      </c>
      <c r="H205" s="16"/>
      <c r="I205" s="16">
        <f t="shared" si="18"/>
        <v>0</v>
      </c>
      <c r="J205" s="17"/>
      <c r="K205" s="18">
        <f t="shared" si="19"/>
        <v>0</v>
      </c>
      <c r="N205" s="154"/>
    </row>
    <row r="206" spans="1:14" s="21" customFormat="1" ht="22.5">
      <c r="A206" s="12">
        <v>8</v>
      </c>
      <c r="B206" s="13" t="s">
        <v>946</v>
      </c>
      <c r="C206" s="71" t="s">
        <v>949</v>
      </c>
      <c r="D206" s="24" t="s">
        <v>981</v>
      </c>
      <c r="E206" s="15" t="s">
        <v>876</v>
      </c>
      <c r="F206" s="14" t="s">
        <v>488</v>
      </c>
      <c r="G206" s="25">
        <v>5</v>
      </c>
      <c r="H206" s="16"/>
      <c r="I206" s="16">
        <f t="shared" si="18"/>
        <v>0</v>
      </c>
      <c r="J206" s="17"/>
      <c r="K206" s="18">
        <f t="shared" si="19"/>
        <v>0</v>
      </c>
      <c r="N206" s="154"/>
    </row>
    <row r="207" spans="1:14" s="21" customFormat="1" ht="12">
      <c r="A207" s="12">
        <v>9</v>
      </c>
      <c r="B207" s="32" t="s">
        <v>967</v>
      </c>
      <c r="C207" s="33" t="s">
        <v>982</v>
      </c>
      <c r="D207" s="24" t="s">
        <v>968</v>
      </c>
      <c r="E207" s="15" t="s">
        <v>876</v>
      </c>
      <c r="F207" s="14" t="s">
        <v>881</v>
      </c>
      <c r="G207" s="25">
        <v>50</v>
      </c>
      <c r="H207" s="16"/>
      <c r="I207" s="16">
        <f t="shared" si="18"/>
        <v>0</v>
      </c>
      <c r="J207" s="17"/>
      <c r="K207" s="18">
        <f t="shared" si="19"/>
        <v>0</v>
      </c>
      <c r="L207" s="20"/>
      <c r="M207" s="32"/>
      <c r="N207" s="154"/>
    </row>
    <row r="208" spans="1:14" s="21" customFormat="1" ht="12">
      <c r="A208" s="12">
        <v>10</v>
      </c>
      <c r="B208" s="32" t="s">
        <v>952</v>
      </c>
      <c r="C208" s="71" t="s">
        <v>953</v>
      </c>
      <c r="D208" s="14" t="s">
        <v>640</v>
      </c>
      <c r="E208" s="15" t="s">
        <v>876</v>
      </c>
      <c r="F208" s="14" t="s">
        <v>932</v>
      </c>
      <c r="G208" s="25">
        <v>5</v>
      </c>
      <c r="H208" s="16"/>
      <c r="I208" s="16">
        <f t="shared" si="18"/>
        <v>0</v>
      </c>
      <c r="J208" s="17"/>
      <c r="K208" s="18">
        <f t="shared" si="19"/>
        <v>0</v>
      </c>
      <c r="N208" s="154"/>
    </row>
    <row r="209" spans="1:14" s="21" customFormat="1" ht="12">
      <c r="A209" s="12">
        <v>11</v>
      </c>
      <c r="B209" s="32" t="s">
        <v>952</v>
      </c>
      <c r="C209" s="71" t="s">
        <v>953</v>
      </c>
      <c r="D209" s="14" t="s">
        <v>972</v>
      </c>
      <c r="E209" s="15" t="s">
        <v>874</v>
      </c>
      <c r="F209" s="14" t="s">
        <v>973</v>
      </c>
      <c r="G209" s="25">
        <v>50</v>
      </c>
      <c r="H209" s="16"/>
      <c r="I209" s="16">
        <f t="shared" si="18"/>
        <v>0</v>
      </c>
      <c r="J209" s="17"/>
      <c r="K209" s="18">
        <f t="shared" si="19"/>
        <v>0</v>
      </c>
      <c r="N209" s="154"/>
    </row>
    <row r="210" spans="1:14" s="21" customFormat="1" ht="12">
      <c r="A210" s="12">
        <v>12</v>
      </c>
      <c r="B210" s="13" t="s">
        <v>954</v>
      </c>
      <c r="C210" s="72"/>
      <c r="D210" s="14" t="s">
        <v>834</v>
      </c>
      <c r="E210" s="14" t="s">
        <v>929</v>
      </c>
      <c r="F210" s="14" t="s">
        <v>887</v>
      </c>
      <c r="G210" s="25">
        <v>20</v>
      </c>
      <c r="H210" s="16"/>
      <c r="I210" s="16">
        <f t="shared" si="18"/>
        <v>0</v>
      </c>
      <c r="J210" s="17"/>
      <c r="K210" s="18">
        <f t="shared" si="19"/>
        <v>0</v>
      </c>
      <c r="N210" s="154"/>
    </row>
    <row r="211" spans="1:14" s="21" customFormat="1" ht="12">
      <c r="A211" s="12">
        <v>13</v>
      </c>
      <c r="B211" s="13" t="s">
        <v>954</v>
      </c>
      <c r="C211" s="72" t="s">
        <v>900</v>
      </c>
      <c r="D211" s="14" t="s">
        <v>969</v>
      </c>
      <c r="E211" s="14" t="s">
        <v>874</v>
      </c>
      <c r="F211" s="14" t="s">
        <v>970</v>
      </c>
      <c r="G211" s="25">
        <v>15</v>
      </c>
      <c r="H211" s="16"/>
      <c r="I211" s="16">
        <f t="shared" si="18"/>
        <v>0</v>
      </c>
      <c r="J211" s="17"/>
      <c r="K211" s="18">
        <f t="shared" si="19"/>
        <v>0</v>
      </c>
      <c r="N211" s="154"/>
    </row>
    <row r="212" spans="1:14" s="21" customFormat="1" ht="12">
      <c r="A212" s="12">
        <v>14</v>
      </c>
      <c r="B212" s="13" t="s">
        <v>954</v>
      </c>
      <c r="C212" s="72"/>
      <c r="D212" s="14" t="s">
        <v>691</v>
      </c>
      <c r="E212" s="14" t="s">
        <v>876</v>
      </c>
      <c r="F212" s="14" t="s">
        <v>971</v>
      </c>
      <c r="G212" s="25">
        <v>10</v>
      </c>
      <c r="H212" s="16"/>
      <c r="I212" s="16">
        <f t="shared" si="18"/>
        <v>0</v>
      </c>
      <c r="J212" s="17"/>
      <c r="K212" s="18">
        <f t="shared" si="19"/>
        <v>0</v>
      </c>
      <c r="N212" s="154"/>
    </row>
    <row r="213" spans="1:14" s="21" customFormat="1" ht="22.5">
      <c r="A213" s="12">
        <v>15</v>
      </c>
      <c r="B213" s="13" t="s">
        <v>580</v>
      </c>
      <c r="C213" s="66"/>
      <c r="D213" s="14" t="s">
        <v>960</v>
      </c>
      <c r="E213" s="15" t="s">
        <v>462</v>
      </c>
      <c r="F213" s="37" t="s">
        <v>977</v>
      </c>
      <c r="G213" s="25">
        <v>10</v>
      </c>
      <c r="H213" s="16"/>
      <c r="I213" s="16">
        <f t="shared" si="18"/>
        <v>0</v>
      </c>
      <c r="J213" s="17"/>
      <c r="K213" s="18">
        <f t="shared" si="19"/>
        <v>0</v>
      </c>
      <c r="N213" s="154"/>
    </row>
    <row r="214" spans="1:14" s="21" customFormat="1" ht="12">
      <c r="A214" s="12">
        <v>16</v>
      </c>
      <c r="B214" s="13" t="s">
        <v>961</v>
      </c>
      <c r="C214" s="33"/>
      <c r="D214" s="14" t="s">
        <v>691</v>
      </c>
      <c r="E214" s="15" t="s">
        <v>876</v>
      </c>
      <c r="F214" s="14" t="s">
        <v>881</v>
      </c>
      <c r="G214" s="25">
        <v>50</v>
      </c>
      <c r="H214" s="16"/>
      <c r="I214" s="16">
        <f t="shared" si="18"/>
        <v>0</v>
      </c>
      <c r="J214" s="17"/>
      <c r="K214" s="18">
        <f t="shared" si="19"/>
        <v>0</v>
      </c>
      <c r="N214" s="154"/>
    </row>
    <row r="215" spans="1:14" s="21" customFormat="1" ht="12">
      <c r="A215" s="12">
        <v>17</v>
      </c>
      <c r="B215" s="13" t="s">
        <v>961</v>
      </c>
      <c r="C215" s="33" t="s">
        <v>962</v>
      </c>
      <c r="D215" s="14" t="s">
        <v>240</v>
      </c>
      <c r="E215" s="15" t="s">
        <v>876</v>
      </c>
      <c r="F215" s="14" t="s">
        <v>902</v>
      </c>
      <c r="G215" s="25">
        <v>60</v>
      </c>
      <c r="H215" s="16"/>
      <c r="I215" s="16">
        <f t="shared" si="18"/>
        <v>0</v>
      </c>
      <c r="J215" s="17"/>
      <c r="K215" s="18">
        <f t="shared" si="19"/>
        <v>0</v>
      </c>
      <c r="N215" s="154"/>
    </row>
    <row r="216" spans="1:14" s="21" customFormat="1" ht="12">
      <c r="A216" s="12">
        <v>18</v>
      </c>
      <c r="B216" s="13" t="s">
        <v>581</v>
      </c>
      <c r="C216" s="66"/>
      <c r="D216" s="14" t="s">
        <v>652</v>
      </c>
      <c r="E216" s="15" t="s">
        <v>459</v>
      </c>
      <c r="F216" s="14" t="s">
        <v>978</v>
      </c>
      <c r="G216" s="25">
        <v>500</v>
      </c>
      <c r="H216" s="16"/>
      <c r="I216" s="16">
        <f t="shared" si="18"/>
        <v>0</v>
      </c>
      <c r="J216" s="17"/>
      <c r="K216" s="18">
        <f t="shared" si="19"/>
        <v>0</v>
      </c>
      <c r="N216" s="154"/>
    </row>
    <row r="217" spans="1:14" s="21" customFormat="1" ht="22.5">
      <c r="A217" s="12">
        <v>19</v>
      </c>
      <c r="B217" s="13" t="s">
        <v>864</v>
      </c>
      <c r="C217" s="86"/>
      <c r="D217" s="14" t="s">
        <v>443</v>
      </c>
      <c r="E217" s="15" t="s">
        <v>876</v>
      </c>
      <c r="F217" s="37" t="s">
        <v>489</v>
      </c>
      <c r="G217" s="25">
        <v>10</v>
      </c>
      <c r="H217" s="16"/>
      <c r="I217" s="16">
        <f t="shared" si="18"/>
        <v>0</v>
      </c>
      <c r="J217" s="17"/>
      <c r="K217" s="18">
        <f t="shared" si="19"/>
        <v>0</v>
      </c>
      <c r="N217" s="154"/>
    </row>
    <row r="218" spans="1:14" s="21" customFormat="1" ht="22.5">
      <c r="A218" s="12">
        <v>20</v>
      </c>
      <c r="B218" s="13" t="s">
        <v>864</v>
      </c>
      <c r="C218" s="86"/>
      <c r="D218" s="14" t="s">
        <v>444</v>
      </c>
      <c r="E218" s="15" t="s">
        <v>876</v>
      </c>
      <c r="F218" s="37" t="s">
        <v>489</v>
      </c>
      <c r="G218" s="25">
        <v>20</v>
      </c>
      <c r="H218" s="16"/>
      <c r="I218" s="16">
        <f t="shared" si="18"/>
        <v>0</v>
      </c>
      <c r="J218" s="17"/>
      <c r="K218" s="18">
        <f t="shared" si="19"/>
        <v>0</v>
      </c>
      <c r="N218" s="154"/>
    </row>
    <row r="219" spans="1:14" s="21" customFormat="1" ht="22.5">
      <c r="A219" s="12">
        <v>21</v>
      </c>
      <c r="B219" s="13" t="s">
        <v>864</v>
      </c>
      <c r="C219" s="86"/>
      <c r="D219" s="14" t="s">
        <v>445</v>
      </c>
      <c r="E219" s="15" t="s">
        <v>876</v>
      </c>
      <c r="F219" s="37" t="s">
        <v>489</v>
      </c>
      <c r="G219" s="25">
        <v>10</v>
      </c>
      <c r="H219" s="16"/>
      <c r="I219" s="16">
        <f t="shared" si="18"/>
        <v>0</v>
      </c>
      <c r="J219" s="17"/>
      <c r="K219" s="18">
        <f t="shared" si="19"/>
        <v>0</v>
      </c>
      <c r="N219" s="154"/>
    </row>
    <row r="220" spans="1:14" s="21" customFormat="1" ht="12">
      <c r="A220" s="12">
        <v>22</v>
      </c>
      <c r="B220" s="13" t="s">
        <v>757</v>
      </c>
      <c r="C220" s="87"/>
      <c r="D220" s="14" t="s">
        <v>968</v>
      </c>
      <c r="E220" s="15" t="s">
        <v>876</v>
      </c>
      <c r="F220" s="37" t="s">
        <v>974</v>
      </c>
      <c r="G220" s="25">
        <v>50</v>
      </c>
      <c r="H220" s="16"/>
      <c r="I220" s="16">
        <f t="shared" si="18"/>
        <v>0</v>
      </c>
      <c r="J220" s="17"/>
      <c r="K220" s="18">
        <f t="shared" si="19"/>
        <v>0</v>
      </c>
      <c r="L220" s="87"/>
      <c r="N220" s="154"/>
    </row>
    <row r="221" spans="1:14" s="21" customFormat="1" ht="12">
      <c r="A221" s="12">
        <v>23</v>
      </c>
      <c r="B221" s="13" t="s">
        <v>966</v>
      </c>
      <c r="C221" s="87"/>
      <c r="D221" s="14" t="s">
        <v>241</v>
      </c>
      <c r="E221" s="15" t="s">
        <v>874</v>
      </c>
      <c r="F221" s="14" t="s">
        <v>627</v>
      </c>
      <c r="G221" s="25">
        <v>3000</v>
      </c>
      <c r="H221" s="16"/>
      <c r="I221" s="16">
        <f t="shared" si="18"/>
        <v>0</v>
      </c>
      <c r="J221" s="17"/>
      <c r="K221" s="18">
        <f t="shared" si="19"/>
        <v>0</v>
      </c>
      <c r="N221" s="154"/>
    </row>
    <row r="222" spans="1:14" s="21" customFormat="1" ht="12">
      <c r="A222" s="12">
        <v>24</v>
      </c>
      <c r="B222" s="13" t="s">
        <v>966</v>
      </c>
      <c r="C222" s="87" t="s">
        <v>965</v>
      </c>
      <c r="D222" s="14" t="s">
        <v>242</v>
      </c>
      <c r="E222" s="15" t="s">
        <v>876</v>
      </c>
      <c r="F222" s="14" t="s">
        <v>974</v>
      </c>
      <c r="G222" s="25">
        <v>100</v>
      </c>
      <c r="H222" s="16"/>
      <c r="I222" s="16">
        <f t="shared" si="18"/>
        <v>0</v>
      </c>
      <c r="J222" s="17"/>
      <c r="K222" s="18">
        <f t="shared" si="19"/>
        <v>0</v>
      </c>
      <c r="N222" s="154"/>
    </row>
    <row r="223" spans="1:14" s="21" customFormat="1" ht="12">
      <c r="A223" s="12">
        <v>25</v>
      </c>
      <c r="B223" s="13" t="s">
        <v>966</v>
      </c>
      <c r="C223" s="87" t="s">
        <v>965</v>
      </c>
      <c r="D223" s="24" t="s">
        <v>968</v>
      </c>
      <c r="E223" s="15" t="s">
        <v>876</v>
      </c>
      <c r="F223" s="14" t="s">
        <v>974</v>
      </c>
      <c r="G223" s="25">
        <v>250</v>
      </c>
      <c r="H223" s="16"/>
      <c r="I223" s="16">
        <f t="shared" si="18"/>
        <v>0</v>
      </c>
      <c r="J223" s="17"/>
      <c r="K223" s="18">
        <f t="shared" si="19"/>
        <v>0</v>
      </c>
      <c r="N223" s="154"/>
    </row>
    <row r="224" spans="1:14" s="21" customFormat="1" ht="22.5">
      <c r="A224" s="12">
        <v>26</v>
      </c>
      <c r="B224" s="32" t="s">
        <v>964</v>
      </c>
      <c r="C224" s="33"/>
      <c r="D224" s="14" t="s">
        <v>951</v>
      </c>
      <c r="E224" s="15" t="s">
        <v>467</v>
      </c>
      <c r="F224" s="14" t="s">
        <v>627</v>
      </c>
      <c r="G224" s="25">
        <v>200</v>
      </c>
      <c r="H224" s="16"/>
      <c r="I224" s="16">
        <f t="shared" si="18"/>
        <v>0</v>
      </c>
      <c r="J224" s="17"/>
      <c r="K224" s="18">
        <f t="shared" si="19"/>
        <v>0</v>
      </c>
      <c r="N224" s="154"/>
    </row>
    <row r="225" spans="1:14" s="21" customFormat="1" ht="22.5">
      <c r="A225" s="12">
        <v>27</v>
      </c>
      <c r="B225" s="32" t="s">
        <v>964</v>
      </c>
      <c r="C225" s="33"/>
      <c r="D225" s="14" t="s">
        <v>963</v>
      </c>
      <c r="E225" s="15" t="s">
        <v>467</v>
      </c>
      <c r="F225" s="14" t="s">
        <v>627</v>
      </c>
      <c r="G225" s="25">
        <v>50</v>
      </c>
      <c r="H225" s="16"/>
      <c r="I225" s="16">
        <f t="shared" si="18"/>
        <v>0</v>
      </c>
      <c r="J225" s="17"/>
      <c r="K225" s="18">
        <f t="shared" si="19"/>
        <v>0</v>
      </c>
      <c r="N225" s="154"/>
    </row>
    <row r="226" spans="1:14" s="21" customFormat="1" ht="12">
      <c r="A226" s="12">
        <v>28</v>
      </c>
      <c r="B226" s="166" t="s">
        <v>1053</v>
      </c>
      <c r="C226" s="71"/>
      <c r="D226" s="15" t="s">
        <v>676</v>
      </c>
      <c r="E226" s="15" t="s">
        <v>874</v>
      </c>
      <c r="F226" s="14" t="s">
        <v>1054</v>
      </c>
      <c r="G226" s="25">
        <v>10</v>
      </c>
      <c r="H226" s="16"/>
      <c r="I226" s="16">
        <f>H226*G226</f>
        <v>0</v>
      </c>
      <c r="J226" s="17"/>
      <c r="K226" s="18">
        <f>ROUND(I226*J226/100+I226,2)</f>
        <v>0</v>
      </c>
      <c r="L226" s="20"/>
      <c r="M226" s="20"/>
      <c r="N226" s="154"/>
    </row>
    <row r="227" spans="1:14" ht="12">
      <c r="A227" s="146" t="s">
        <v>836</v>
      </c>
      <c r="B227" s="146"/>
      <c r="C227" s="146"/>
      <c r="D227" s="146"/>
      <c r="E227" s="146"/>
      <c r="F227" s="146"/>
      <c r="G227" s="146"/>
      <c r="H227" s="146"/>
      <c r="I227" s="30">
        <f>SUM(I199:I226)</f>
        <v>0</v>
      </c>
      <c r="J227" s="44"/>
      <c r="K227" s="31">
        <f>SUM(K199:K226)</f>
        <v>0</v>
      </c>
      <c r="M227" s="32"/>
      <c r="N227" s="156"/>
    </row>
    <row r="228" spans="1:14" s="11" customFormat="1" ht="12">
      <c r="A228" s="144" t="s">
        <v>372</v>
      </c>
      <c r="B228" s="144"/>
      <c r="C228" s="144"/>
      <c r="D228" s="144"/>
      <c r="E228" s="144"/>
      <c r="F228" s="144"/>
      <c r="G228" s="144"/>
      <c r="H228" s="45"/>
      <c r="I228" s="45"/>
      <c r="J228" s="46"/>
      <c r="K228" s="45"/>
      <c r="N228" s="153"/>
    </row>
    <row r="229" spans="1:14" s="21" customFormat="1" ht="12">
      <c r="A229" s="12">
        <v>1</v>
      </c>
      <c r="B229" s="13" t="s">
        <v>583</v>
      </c>
      <c r="C229" s="71"/>
      <c r="D229" s="14" t="s">
        <v>670</v>
      </c>
      <c r="E229" s="15" t="s">
        <v>874</v>
      </c>
      <c r="F229" s="14" t="s">
        <v>887</v>
      </c>
      <c r="G229" s="25">
        <v>5</v>
      </c>
      <c r="H229" s="82"/>
      <c r="I229" s="16">
        <f>G229*H229</f>
        <v>0</v>
      </c>
      <c r="J229" s="17"/>
      <c r="K229" s="18">
        <f>ROUND(I229*J229/100+I229,2)</f>
        <v>0</v>
      </c>
      <c r="N229" s="154"/>
    </row>
    <row r="230" spans="1:14" s="21" customFormat="1" ht="12">
      <c r="A230" s="12">
        <v>2</v>
      </c>
      <c r="B230" s="13" t="s">
        <v>583</v>
      </c>
      <c r="C230" s="71"/>
      <c r="D230" s="14" t="s">
        <v>985</v>
      </c>
      <c r="E230" s="15" t="s">
        <v>874</v>
      </c>
      <c r="F230" s="14" t="s">
        <v>887</v>
      </c>
      <c r="G230" s="25">
        <v>5</v>
      </c>
      <c r="H230" s="82"/>
      <c r="I230" s="16">
        <f>G230*H230</f>
        <v>0</v>
      </c>
      <c r="J230" s="17"/>
      <c r="K230" s="18">
        <f>ROUND(I230*J230/100+I230,2)</f>
        <v>0</v>
      </c>
      <c r="N230" s="154"/>
    </row>
    <row r="231" spans="1:14" s="21" customFormat="1" ht="12">
      <c r="A231" s="12">
        <v>3</v>
      </c>
      <c r="B231" s="13" t="s">
        <v>984</v>
      </c>
      <c r="C231" s="71"/>
      <c r="D231" s="14" t="s">
        <v>985</v>
      </c>
      <c r="E231" s="15" t="s">
        <v>874</v>
      </c>
      <c r="F231" s="14" t="s">
        <v>429</v>
      </c>
      <c r="G231" s="25">
        <v>1</v>
      </c>
      <c r="H231" s="82"/>
      <c r="I231" s="16">
        <f>G231*H231</f>
        <v>0</v>
      </c>
      <c r="J231" s="17"/>
      <c r="K231" s="18">
        <f>ROUND(I231*J231/100+I231,2)</f>
        <v>0</v>
      </c>
      <c r="N231" s="154"/>
    </row>
    <row r="232" spans="1:14" s="50" customFormat="1" ht="12.75">
      <c r="A232" s="146" t="s">
        <v>836</v>
      </c>
      <c r="B232" s="146"/>
      <c r="C232" s="146"/>
      <c r="D232" s="146"/>
      <c r="E232" s="146"/>
      <c r="F232" s="146"/>
      <c r="G232" s="146"/>
      <c r="H232" s="146"/>
      <c r="I232" s="47">
        <f>SUM(I229:I231)</f>
        <v>0</v>
      </c>
      <c r="J232" s="48"/>
      <c r="K232" s="48">
        <f>SUM(K229:K231)</f>
        <v>0</v>
      </c>
      <c r="L232" s="49"/>
      <c r="M232" s="49"/>
      <c r="N232" s="158"/>
    </row>
    <row r="233" spans="1:14" s="11" customFormat="1" ht="12">
      <c r="A233" s="144" t="s">
        <v>336</v>
      </c>
      <c r="B233" s="144"/>
      <c r="C233" s="144"/>
      <c r="D233" s="144"/>
      <c r="E233" s="144"/>
      <c r="F233" s="144"/>
      <c r="G233" s="144"/>
      <c r="H233" s="144"/>
      <c r="I233" s="144"/>
      <c r="J233" s="144"/>
      <c r="L233" s="10"/>
      <c r="M233" s="10"/>
      <c r="N233" s="153"/>
    </row>
    <row r="234" spans="1:14" s="21" customFormat="1" ht="12">
      <c r="A234" s="12">
        <v>1</v>
      </c>
      <c r="B234" s="13" t="s">
        <v>584</v>
      </c>
      <c r="C234" s="13"/>
      <c r="D234" s="15" t="s">
        <v>428</v>
      </c>
      <c r="E234" s="15" t="s">
        <v>874</v>
      </c>
      <c r="F234" s="67" t="s">
        <v>875</v>
      </c>
      <c r="G234" s="25">
        <v>2</v>
      </c>
      <c r="H234" s="16"/>
      <c r="I234" s="16">
        <f>G234*H234</f>
        <v>0</v>
      </c>
      <c r="J234" s="25"/>
      <c r="K234" s="18">
        <f>ROUND(I234*J234/100+I234,2)</f>
        <v>0</v>
      </c>
      <c r="L234" s="20"/>
      <c r="M234" s="20"/>
      <c r="N234" s="154"/>
    </row>
    <row r="235" spans="1:14" s="21" customFormat="1" ht="12">
      <c r="A235" s="12">
        <v>2</v>
      </c>
      <c r="B235" s="13" t="s">
        <v>582</v>
      </c>
      <c r="C235" s="13"/>
      <c r="D235" s="15" t="s">
        <v>425</v>
      </c>
      <c r="E235" s="15" t="s">
        <v>874</v>
      </c>
      <c r="F235" s="67" t="s">
        <v>427</v>
      </c>
      <c r="G235" s="25">
        <v>5</v>
      </c>
      <c r="H235" s="16"/>
      <c r="I235" s="16">
        <f>G235*H235</f>
        <v>0</v>
      </c>
      <c r="J235" s="25"/>
      <c r="K235" s="18">
        <f>ROUND(I235*J235/100+I235,2)</f>
        <v>0</v>
      </c>
      <c r="L235" s="20"/>
      <c r="M235" s="20"/>
      <c r="N235" s="154"/>
    </row>
    <row r="236" spans="1:14" s="21" customFormat="1" ht="12">
      <c r="A236" s="12">
        <v>3</v>
      </c>
      <c r="B236" s="13" t="s">
        <v>582</v>
      </c>
      <c r="C236" s="13"/>
      <c r="D236" s="14" t="s">
        <v>426</v>
      </c>
      <c r="E236" s="15" t="s">
        <v>874</v>
      </c>
      <c r="F236" s="67" t="s">
        <v>427</v>
      </c>
      <c r="G236" s="25">
        <v>5</v>
      </c>
      <c r="H236" s="16"/>
      <c r="I236" s="16">
        <f>G236*H236</f>
        <v>0</v>
      </c>
      <c r="J236" s="25"/>
      <c r="K236" s="18">
        <f>ROUND(I236*J236/100+I236,2)</f>
        <v>0</v>
      </c>
      <c r="L236" s="20"/>
      <c r="M236" s="20"/>
      <c r="N236" s="154"/>
    </row>
    <row r="237" spans="1:14" s="50" customFormat="1" ht="12.75">
      <c r="A237" s="146" t="s">
        <v>836</v>
      </c>
      <c r="B237" s="146"/>
      <c r="C237" s="146"/>
      <c r="D237" s="146"/>
      <c r="E237" s="146"/>
      <c r="F237" s="146"/>
      <c r="G237" s="146"/>
      <c r="H237" s="146"/>
      <c r="I237" s="47">
        <f>SUM(I234:I236)</f>
        <v>0</v>
      </c>
      <c r="J237" s="48"/>
      <c r="K237" s="48">
        <f>SUM(K234:K236)</f>
        <v>0</v>
      </c>
      <c r="L237" s="49"/>
      <c r="M237" s="49"/>
      <c r="N237" s="158"/>
    </row>
    <row r="238" spans="1:14" s="11" customFormat="1" ht="12">
      <c r="A238" s="144" t="s">
        <v>326</v>
      </c>
      <c r="B238" s="144"/>
      <c r="C238" s="144"/>
      <c r="D238" s="144"/>
      <c r="E238" s="144"/>
      <c r="F238" s="144"/>
      <c r="G238" s="144"/>
      <c r="H238" s="144"/>
      <c r="I238" s="144"/>
      <c r="J238" s="144"/>
      <c r="L238" s="10"/>
      <c r="M238" s="10"/>
      <c r="N238" s="153"/>
    </row>
    <row r="239" spans="1:14" s="21" customFormat="1" ht="12">
      <c r="A239" s="12">
        <v>1</v>
      </c>
      <c r="B239" s="13" t="s">
        <v>585</v>
      </c>
      <c r="C239" s="13"/>
      <c r="D239" s="15" t="s">
        <v>424</v>
      </c>
      <c r="E239" s="15" t="s">
        <v>874</v>
      </c>
      <c r="F239" s="67" t="s">
        <v>875</v>
      </c>
      <c r="G239" s="25">
        <v>30</v>
      </c>
      <c r="H239" s="16"/>
      <c r="I239" s="16">
        <f>G239*H239</f>
        <v>0</v>
      </c>
      <c r="J239" s="25"/>
      <c r="K239" s="18">
        <f>ROUND(I239*J239/100+I239,2)</f>
        <v>0</v>
      </c>
      <c r="L239" s="20"/>
      <c r="M239" s="20"/>
      <c r="N239" s="154"/>
    </row>
    <row r="240" spans="1:14" s="21" customFormat="1" ht="12">
      <c r="A240" s="12">
        <v>2</v>
      </c>
      <c r="B240" s="13" t="s">
        <v>585</v>
      </c>
      <c r="C240" s="13"/>
      <c r="D240" s="15" t="s">
        <v>425</v>
      </c>
      <c r="E240" s="15" t="s">
        <v>874</v>
      </c>
      <c r="F240" s="67" t="s">
        <v>875</v>
      </c>
      <c r="G240" s="25">
        <v>30</v>
      </c>
      <c r="H240" s="16"/>
      <c r="I240" s="16">
        <f>G240*H240</f>
        <v>0</v>
      </c>
      <c r="J240" s="25"/>
      <c r="K240" s="18">
        <f>ROUND(I240*J240/100+I240,2)</f>
        <v>0</v>
      </c>
      <c r="L240" s="20"/>
      <c r="M240" s="20"/>
      <c r="N240" s="154"/>
    </row>
    <row r="241" spans="1:14" s="50" customFormat="1" ht="12.75">
      <c r="A241" s="146" t="s">
        <v>836</v>
      </c>
      <c r="B241" s="146"/>
      <c r="C241" s="146"/>
      <c r="D241" s="146"/>
      <c r="E241" s="146"/>
      <c r="F241" s="146"/>
      <c r="G241" s="146"/>
      <c r="H241" s="146"/>
      <c r="I241" s="47">
        <f>SUM(I239:I240)</f>
        <v>0</v>
      </c>
      <c r="J241" s="48"/>
      <c r="K241" s="48">
        <f>SUM(K239:K240)</f>
        <v>0</v>
      </c>
      <c r="L241" s="49"/>
      <c r="M241" s="49"/>
      <c r="N241" s="158"/>
    </row>
    <row r="242" spans="1:14" s="11" customFormat="1" ht="12">
      <c r="A242" s="144" t="s">
        <v>337</v>
      </c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0"/>
      <c r="M242" s="10"/>
      <c r="N242" s="153"/>
    </row>
    <row r="243" spans="1:14" s="21" customFormat="1" ht="12">
      <c r="A243" s="12">
        <v>1</v>
      </c>
      <c r="B243" s="13" t="s">
        <v>218</v>
      </c>
      <c r="C243" s="79"/>
      <c r="D243" s="14" t="s">
        <v>219</v>
      </c>
      <c r="E243" s="15" t="s">
        <v>876</v>
      </c>
      <c r="F243" s="14" t="s">
        <v>881</v>
      </c>
      <c r="G243" s="12">
        <v>10</v>
      </c>
      <c r="H243" s="18"/>
      <c r="I243" s="16">
        <f aca="true" t="shared" si="20" ref="I243:I284">G243*H243</f>
        <v>0</v>
      </c>
      <c r="J243" s="17"/>
      <c r="K243" s="18">
        <f aca="true" t="shared" si="21" ref="K243:K284">ROUND(I243*J243/100+I243,2)</f>
        <v>0</v>
      </c>
      <c r="L243" s="20"/>
      <c r="M243" s="32"/>
      <c r="N243" s="154"/>
    </row>
    <row r="244" spans="1:14" s="21" customFormat="1" ht="12">
      <c r="A244" s="12">
        <v>2</v>
      </c>
      <c r="B244" s="13" t="s">
        <v>402</v>
      </c>
      <c r="C244" s="79" t="s">
        <v>107</v>
      </c>
      <c r="D244" s="14" t="s">
        <v>310</v>
      </c>
      <c r="E244" s="15" t="s">
        <v>876</v>
      </c>
      <c r="F244" s="37" t="s">
        <v>880</v>
      </c>
      <c r="G244" s="25">
        <v>5</v>
      </c>
      <c r="H244" s="18"/>
      <c r="I244" s="16">
        <f t="shared" si="20"/>
        <v>0</v>
      </c>
      <c r="J244" s="17"/>
      <c r="K244" s="18">
        <f t="shared" si="21"/>
        <v>0</v>
      </c>
      <c r="N244" s="154"/>
    </row>
    <row r="245" spans="1:14" s="21" customFormat="1" ht="12">
      <c r="A245" s="12">
        <v>3</v>
      </c>
      <c r="B245" s="13" t="s">
        <v>402</v>
      </c>
      <c r="C245" s="79" t="s">
        <v>107</v>
      </c>
      <c r="D245" s="14" t="s">
        <v>693</v>
      </c>
      <c r="E245" s="15" t="s">
        <v>876</v>
      </c>
      <c r="F245" s="37" t="s">
        <v>880</v>
      </c>
      <c r="G245" s="25">
        <v>10</v>
      </c>
      <c r="H245" s="18"/>
      <c r="I245" s="16">
        <f t="shared" si="20"/>
        <v>0</v>
      </c>
      <c r="J245" s="17"/>
      <c r="K245" s="18">
        <f t="shared" si="21"/>
        <v>0</v>
      </c>
      <c r="N245" s="154"/>
    </row>
    <row r="246" spans="1:14" s="21" customFormat="1" ht="12">
      <c r="A246" s="12">
        <v>4</v>
      </c>
      <c r="B246" s="13" t="s">
        <v>108</v>
      </c>
      <c r="C246" s="79"/>
      <c r="D246" s="14" t="s">
        <v>314</v>
      </c>
      <c r="E246" s="15" t="s">
        <v>876</v>
      </c>
      <c r="F246" s="14" t="s">
        <v>905</v>
      </c>
      <c r="G246" s="25">
        <v>5</v>
      </c>
      <c r="H246" s="18"/>
      <c r="I246" s="16">
        <f t="shared" si="20"/>
        <v>0</v>
      </c>
      <c r="J246" s="17"/>
      <c r="K246" s="18">
        <f t="shared" si="21"/>
        <v>0</v>
      </c>
      <c r="N246" s="154"/>
    </row>
    <row r="247" spans="1:14" s="21" customFormat="1" ht="18">
      <c r="A247" s="12">
        <v>5</v>
      </c>
      <c r="B247" s="13" t="s">
        <v>109</v>
      </c>
      <c r="C247" s="79" t="s">
        <v>110</v>
      </c>
      <c r="D247" s="14" t="s">
        <v>111</v>
      </c>
      <c r="E247" s="85" t="s">
        <v>490</v>
      </c>
      <c r="F247" s="14" t="s">
        <v>977</v>
      </c>
      <c r="G247" s="25">
        <v>5</v>
      </c>
      <c r="H247" s="18"/>
      <c r="I247" s="16">
        <f t="shared" si="20"/>
        <v>0</v>
      </c>
      <c r="J247" s="17"/>
      <c r="K247" s="18">
        <f t="shared" si="21"/>
        <v>0</v>
      </c>
      <c r="N247" s="154"/>
    </row>
    <row r="248" spans="1:14" s="21" customFormat="1" ht="18">
      <c r="A248" s="12">
        <v>6</v>
      </c>
      <c r="B248" s="13" t="s">
        <v>109</v>
      </c>
      <c r="C248" s="79" t="s">
        <v>110</v>
      </c>
      <c r="D248" s="14" t="s">
        <v>112</v>
      </c>
      <c r="E248" s="85" t="s">
        <v>490</v>
      </c>
      <c r="F248" s="14" t="s">
        <v>875</v>
      </c>
      <c r="G248" s="25">
        <v>5</v>
      </c>
      <c r="H248" s="18"/>
      <c r="I248" s="16">
        <f t="shared" si="20"/>
        <v>0</v>
      </c>
      <c r="J248" s="17"/>
      <c r="K248" s="18">
        <f t="shared" si="21"/>
        <v>0</v>
      </c>
      <c r="N248" s="154"/>
    </row>
    <row r="249" spans="1:14" s="21" customFormat="1" ht="12">
      <c r="A249" s="12">
        <v>7</v>
      </c>
      <c r="B249" s="13" t="s">
        <v>113</v>
      </c>
      <c r="C249" s="88" t="s">
        <v>114</v>
      </c>
      <c r="D249" s="14" t="s">
        <v>324</v>
      </c>
      <c r="E249" s="15" t="s">
        <v>876</v>
      </c>
      <c r="F249" s="37" t="s">
        <v>898</v>
      </c>
      <c r="G249" s="25">
        <v>20</v>
      </c>
      <c r="H249" s="18"/>
      <c r="I249" s="16">
        <f t="shared" si="20"/>
        <v>0</v>
      </c>
      <c r="J249" s="17"/>
      <c r="K249" s="18">
        <f t="shared" si="21"/>
        <v>0</v>
      </c>
      <c r="N249" s="154"/>
    </row>
    <row r="250" spans="1:14" s="21" customFormat="1" ht="12">
      <c r="A250" s="12">
        <v>8</v>
      </c>
      <c r="B250" s="13" t="s">
        <v>115</v>
      </c>
      <c r="C250" s="79"/>
      <c r="D250" s="15" t="s">
        <v>315</v>
      </c>
      <c r="E250" s="15" t="s">
        <v>874</v>
      </c>
      <c r="F250" s="37" t="s">
        <v>875</v>
      </c>
      <c r="G250" s="25">
        <v>3</v>
      </c>
      <c r="H250" s="18"/>
      <c r="I250" s="16">
        <f t="shared" si="20"/>
        <v>0</v>
      </c>
      <c r="J250" s="17"/>
      <c r="K250" s="18">
        <f t="shared" si="21"/>
        <v>0</v>
      </c>
      <c r="N250" s="154"/>
    </row>
    <row r="251" spans="1:14" s="21" customFormat="1" ht="12">
      <c r="A251" s="12">
        <v>9</v>
      </c>
      <c r="B251" s="13" t="s">
        <v>115</v>
      </c>
      <c r="C251" s="79"/>
      <c r="D251" s="14" t="s">
        <v>316</v>
      </c>
      <c r="E251" s="15" t="s">
        <v>874</v>
      </c>
      <c r="F251" s="37" t="s">
        <v>887</v>
      </c>
      <c r="G251" s="25">
        <v>10</v>
      </c>
      <c r="H251" s="18"/>
      <c r="I251" s="16">
        <f t="shared" si="20"/>
        <v>0</v>
      </c>
      <c r="J251" s="17"/>
      <c r="K251" s="18">
        <f t="shared" si="21"/>
        <v>0</v>
      </c>
      <c r="N251" s="154"/>
    </row>
    <row r="252" spans="1:14" s="21" customFormat="1" ht="12">
      <c r="A252" s="12">
        <v>10</v>
      </c>
      <c r="B252" s="13" t="s">
        <v>117</v>
      </c>
      <c r="C252" s="79"/>
      <c r="D252" s="15" t="s">
        <v>645</v>
      </c>
      <c r="E252" s="15" t="s">
        <v>876</v>
      </c>
      <c r="F252" s="37" t="s">
        <v>245</v>
      </c>
      <c r="G252" s="25">
        <v>2</v>
      </c>
      <c r="H252" s="18"/>
      <c r="I252" s="16">
        <f t="shared" si="20"/>
        <v>0</v>
      </c>
      <c r="J252" s="17"/>
      <c r="K252" s="18">
        <f t="shared" si="21"/>
        <v>0</v>
      </c>
      <c r="N252" s="154"/>
    </row>
    <row r="253" spans="1:14" s="21" customFormat="1" ht="12">
      <c r="A253" s="12">
        <v>11</v>
      </c>
      <c r="B253" s="13" t="s">
        <v>118</v>
      </c>
      <c r="C253" s="88" t="s">
        <v>119</v>
      </c>
      <c r="D253" s="14" t="s">
        <v>317</v>
      </c>
      <c r="E253" s="15" t="s">
        <v>876</v>
      </c>
      <c r="F253" s="37" t="s">
        <v>881</v>
      </c>
      <c r="G253" s="25">
        <v>20</v>
      </c>
      <c r="H253" s="18"/>
      <c r="I253" s="16">
        <f t="shared" si="20"/>
        <v>0</v>
      </c>
      <c r="J253" s="17"/>
      <c r="K253" s="18">
        <f t="shared" si="21"/>
        <v>0</v>
      </c>
      <c r="N253" s="154"/>
    </row>
    <row r="254" spans="1:14" s="21" customFormat="1" ht="12">
      <c r="A254" s="12">
        <v>12</v>
      </c>
      <c r="B254" s="13" t="s">
        <v>118</v>
      </c>
      <c r="C254" s="88"/>
      <c r="D254" s="14" t="s">
        <v>318</v>
      </c>
      <c r="E254" s="15" t="s">
        <v>874</v>
      </c>
      <c r="F254" s="37" t="s">
        <v>887</v>
      </c>
      <c r="G254" s="25">
        <v>10</v>
      </c>
      <c r="H254" s="18"/>
      <c r="I254" s="16">
        <f t="shared" si="20"/>
        <v>0</v>
      </c>
      <c r="J254" s="17"/>
      <c r="K254" s="18">
        <f t="shared" si="21"/>
        <v>0</v>
      </c>
      <c r="N254" s="154"/>
    </row>
    <row r="255" spans="1:14" s="21" customFormat="1" ht="22.5">
      <c r="A255" s="12">
        <v>13</v>
      </c>
      <c r="B255" s="13" t="s">
        <v>120</v>
      </c>
      <c r="C255" s="79"/>
      <c r="D255" s="15" t="s">
        <v>319</v>
      </c>
      <c r="E255" s="15" t="s">
        <v>874</v>
      </c>
      <c r="F255" s="37" t="s">
        <v>898</v>
      </c>
      <c r="G255" s="25">
        <v>15</v>
      </c>
      <c r="H255" s="18"/>
      <c r="I255" s="16">
        <f t="shared" si="20"/>
        <v>0</v>
      </c>
      <c r="J255" s="17"/>
      <c r="K255" s="18">
        <f t="shared" si="21"/>
        <v>0</v>
      </c>
      <c r="N255" s="154"/>
    </row>
    <row r="256" spans="1:14" s="21" customFormat="1" ht="12">
      <c r="A256" s="12">
        <v>14</v>
      </c>
      <c r="B256" s="13" t="s">
        <v>120</v>
      </c>
      <c r="C256" s="79" t="s">
        <v>121</v>
      </c>
      <c r="D256" s="15" t="s">
        <v>321</v>
      </c>
      <c r="E256" s="14" t="s">
        <v>929</v>
      </c>
      <c r="F256" s="37" t="s">
        <v>875</v>
      </c>
      <c r="G256" s="25">
        <v>2</v>
      </c>
      <c r="H256" s="18"/>
      <c r="I256" s="16">
        <f t="shared" si="20"/>
        <v>0</v>
      </c>
      <c r="J256" s="17"/>
      <c r="K256" s="18">
        <f t="shared" si="21"/>
        <v>0</v>
      </c>
      <c r="N256" s="154"/>
    </row>
    <row r="257" spans="1:14" s="21" customFormat="1" ht="12">
      <c r="A257" s="12">
        <v>15</v>
      </c>
      <c r="B257" s="13" t="s">
        <v>120</v>
      </c>
      <c r="C257" s="79" t="s">
        <v>121</v>
      </c>
      <c r="D257" s="14" t="s">
        <v>320</v>
      </c>
      <c r="E257" s="14" t="s">
        <v>929</v>
      </c>
      <c r="F257" s="37" t="s">
        <v>875</v>
      </c>
      <c r="G257" s="25">
        <v>2</v>
      </c>
      <c r="H257" s="18"/>
      <c r="I257" s="16">
        <f t="shared" si="20"/>
        <v>0</v>
      </c>
      <c r="J257" s="17"/>
      <c r="K257" s="18">
        <f t="shared" si="21"/>
        <v>0</v>
      </c>
      <c r="N257" s="154"/>
    </row>
    <row r="258" spans="1:14" s="21" customFormat="1" ht="12">
      <c r="A258" s="12">
        <v>16</v>
      </c>
      <c r="B258" s="13" t="s">
        <v>120</v>
      </c>
      <c r="C258" s="79" t="s">
        <v>121</v>
      </c>
      <c r="D258" s="14" t="s">
        <v>271</v>
      </c>
      <c r="E258" s="15" t="s">
        <v>876</v>
      </c>
      <c r="F258" s="37" t="s">
        <v>422</v>
      </c>
      <c r="G258" s="25">
        <v>1</v>
      </c>
      <c r="H258" s="18"/>
      <c r="I258" s="16">
        <f t="shared" si="20"/>
        <v>0</v>
      </c>
      <c r="J258" s="17"/>
      <c r="K258" s="18">
        <f t="shared" si="21"/>
        <v>0</v>
      </c>
      <c r="N258" s="154"/>
    </row>
    <row r="259" spans="1:14" s="21" customFormat="1" ht="12">
      <c r="A259" s="12">
        <v>17</v>
      </c>
      <c r="B259" s="13" t="s">
        <v>120</v>
      </c>
      <c r="C259" s="88"/>
      <c r="D259" s="14" t="s">
        <v>317</v>
      </c>
      <c r="E259" s="15" t="s">
        <v>876</v>
      </c>
      <c r="F259" s="14" t="s">
        <v>906</v>
      </c>
      <c r="G259" s="25">
        <v>20</v>
      </c>
      <c r="H259" s="18"/>
      <c r="I259" s="16">
        <f t="shared" si="20"/>
        <v>0</v>
      </c>
      <c r="J259" s="17"/>
      <c r="K259" s="18">
        <f t="shared" si="21"/>
        <v>0</v>
      </c>
      <c r="N259" s="154"/>
    </row>
    <row r="260" spans="1:14" s="21" customFormat="1" ht="12">
      <c r="A260" s="12">
        <v>18</v>
      </c>
      <c r="B260" s="13" t="s">
        <v>120</v>
      </c>
      <c r="C260" s="88"/>
      <c r="D260" s="14" t="s">
        <v>983</v>
      </c>
      <c r="E260" s="15" t="s">
        <v>876</v>
      </c>
      <c r="F260" s="14" t="s">
        <v>906</v>
      </c>
      <c r="G260" s="25">
        <v>60</v>
      </c>
      <c r="H260" s="18"/>
      <c r="I260" s="16">
        <f t="shared" si="20"/>
        <v>0</v>
      </c>
      <c r="J260" s="17"/>
      <c r="K260" s="18">
        <f t="shared" si="21"/>
        <v>0</v>
      </c>
      <c r="N260" s="154"/>
    </row>
    <row r="261" spans="1:14" s="21" customFormat="1" ht="12">
      <c r="A261" s="12">
        <v>19</v>
      </c>
      <c r="B261" s="13" t="s">
        <v>122</v>
      </c>
      <c r="C261" s="79"/>
      <c r="D261" s="14" t="s">
        <v>983</v>
      </c>
      <c r="E261" s="15" t="s">
        <v>876</v>
      </c>
      <c r="F261" s="37" t="s">
        <v>881</v>
      </c>
      <c r="G261" s="25">
        <v>5</v>
      </c>
      <c r="H261" s="18"/>
      <c r="I261" s="16">
        <f t="shared" si="20"/>
        <v>0</v>
      </c>
      <c r="J261" s="17"/>
      <c r="K261" s="18">
        <f t="shared" si="21"/>
        <v>0</v>
      </c>
      <c r="N261" s="154"/>
    </row>
    <row r="262" spans="1:14" s="21" customFormat="1" ht="12">
      <c r="A262" s="12">
        <v>20</v>
      </c>
      <c r="B262" s="13" t="s">
        <v>122</v>
      </c>
      <c r="C262" s="79"/>
      <c r="D262" s="15" t="s">
        <v>693</v>
      </c>
      <c r="E262" s="15" t="s">
        <v>876</v>
      </c>
      <c r="F262" s="37" t="s">
        <v>881</v>
      </c>
      <c r="G262" s="25">
        <v>5</v>
      </c>
      <c r="H262" s="18"/>
      <c r="I262" s="16">
        <f t="shared" si="20"/>
        <v>0</v>
      </c>
      <c r="J262" s="17"/>
      <c r="K262" s="18">
        <f t="shared" si="21"/>
        <v>0</v>
      </c>
      <c r="N262" s="154"/>
    </row>
    <row r="263" spans="1:14" s="21" customFormat="1" ht="12">
      <c r="A263" s="12">
        <v>21</v>
      </c>
      <c r="B263" s="13" t="s">
        <v>403</v>
      </c>
      <c r="C263" s="79"/>
      <c r="D263" s="14" t="s">
        <v>693</v>
      </c>
      <c r="E263" s="15" t="s">
        <v>876</v>
      </c>
      <c r="F263" s="37" t="s">
        <v>881</v>
      </c>
      <c r="G263" s="25">
        <v>10</v>
      </c>
      <c r="H263" s="18"/>
      <c r="I263" s="16">
        <f t="shared" si="20"/>
        <v>0</v>
      </c>
      <c r="J263" s="17"/>
      <c r="K263" s="18">
        <f t="shared" si="21"/>
        <v>0</v>
      </c>
      <c r="N263" s="154"/>
    </row>
    <row r="264" spans="1:14" s="21" customFormat="1" ht="12">
      <c r="A264" s="12">
        <v>22</v>
      </c>
      <c r="B264" s="13" t="s">
        <v>403</v>
      </c>
      <c r="C264" s="79"/>
      <c r="D264" s="15" t="s">
        <v>674</v>
      </c>
      <c r="E264" s="15" t="s">
        <v>876</v>
      </c>
      <c r="F264" s="37" t="s">
        <v>881</v>
      </c>
      <c r="G264" s="25">
        <v>10</v>
      </c>
      <c r="H264" s="18"/>
      <c r="I264" s="16">
        <f t="shared" si="20"/>
        <v>0</v>
      </c>
      <c r="J264" s="17"/>
      <c r="K264" s="18">
        <f t="shared" si="21"/>
        <v>0</v>
      </c>
      <c r="N264" s="154"/>
    </row>
    <row r="265" spans="1:14" s="21" customFormat="1" ht="12">
      <c r="A265" s="12">
        <v>23</v>
      </c>
      <c r="B265" s="13" t="s">
        <v>404</v>
      </c>
      <c r="C265" s="79"/>
      <c r="D265" s="15" t="s">
        <v>322</v>
      </c>
      <c r="E265" s="15" t="s">
        <v>874</v>
      </c>
      <c r="F265" s="37" t="s">
        <v>887</v>
      </c>
      <c r="G265" s="25">
        <v>60</v>
      </c>
      <c r="H265" s="18"/>
      <c r="I265" s="16">
        <f t="shared" si="20"/>
        <v>0</v>
      </c>
      <c r="J265" s="17"/>
      <c r="K265" s="18">
        <f t="shared" si="21"/>
        <v>0</v>
      </c>
      <c r="N265" s="154"/>
    </row>
    <row r="266" spans="1:14" s="21" customFormat="1" ht="12">
      <c r="A266" s="12">
        <v>24</v>
      </c>
      <c r="B266" s="13" t="s">
        <v>421</v>
      </c>
      <c r="C266" s="79" t="s">
        <v>123</v>
      </c>
      <c r="D266" s="15" t="s">
        <v>708</v>
      </c>
      <c r="E266" s="15" t="s">
        <v>876</v>
      </c>
      <c r="F266" s="37" t="s">
        <v>906</v>
      </c>
      <c r="G266" s="25">
        <v>2</v>
      </c>
      <c r="H266" s="18"/>
      <c r="I266" s="16">
        <f t="shared" si="20"/>
        <v>0</v>
      </c>
      <c r="J266" s="17"/>
      <c r="K266" s="18">
        <f t="shared" si="21"/>
        <v>0</v>
      </c>
      <c r="N266" s="154"/>
    </row>
    <row r="267" spans="1:14" s="21" customFormat="1" ht="12">
      <c r="A267" s="12">
        <v>25</v>
      </c>
      <c r="B267" s="13" t="s">
        <v>124</v>
      </c>
      <c r="C267" s="88"/>
      <c r="D267" s="15" t="s">
        <v>736</v>
      </c>
      <c r="E267" s="15" t="s">
        <v>876</v>
      </c>
      <c r="F267" s="37" t="s">
        <v>906</v>
      </c>
      <c r="G267" s="25">
        <v>60</v>
      </c>
      <c r="H267" s="18"/>
      <c r="I267" s="16">
        <f t="shared" si="20"/>
        <v>0</v>
      </c>
      <c r="J267" s="17"/>
      <c r="K267" s="18">
        <f t="shared" si="21"/>
        <v>0</v>
      </c>
      <c r="N267" s="154"/>
    </row>
    <row r="268" spans="1:14" s="21" customFormat="1" ht="22.5">
      <c r="A268" s="12">
        <v>26</v>
      </c>
      <c r="B268" s="13" t="s">
        <v>125</v>
      </c>
      <c r="C268" s="79"/>
      <c r="D268" s="15" t="s">
        <v>160</v>
      </c>
      <c r="E268" s="15" t="s">
        <v>413</v>
      </c>
      <c r="F268" s="37" t="s">
        <v>856</v>
      </c>
      <c r="G268" s="25">
        <v>3</v>
      </c>
      <c r="H268" s="18"/>
      <c r="I268" s="16">
        <f t="shared" si="20"/>
        <v>0</v>
      </c>
      <c r="J268" s="17"/>
      <c r="K268" s="18">
        <f t="shared" si="21"/>
        <v>0</v>
      </c>
      <c r="N268" s="154"/>
    </row>
    <row r="269" spans="1:14" s="21" customFormat="1" ht="12">
      <c r="A269" s="12">
        <v>27</v>
      </c>
      <c r="B269" s="13" t="s">
        <v>125</v>
      </c>
      <c r="C269" s="79"/>
      <c r="D269" s="14" t="s">
        <v>675</v>
      </c>
      <c r="E269" s="15" t="s">
        <v>874</v>
      </c>
      <c r="F269" s="37" t="s">
        <v>887</v>
      </c>
      <c r="G269" s="25">
        <v>60</v>
      </c>
      <c r="H269" s="18"/>
      <c r="I269" s="16">
        <f t="shared" si="20"/>
        <v>0</v>
      </c>
      <c r="J269" s="17"/>
      <c r="K269" s="18">
        <f t="shared" si="21"/>
        <v>0</v>
      </c>
      <c r="N269" s="154"/>
    </row>
    <row r="270" spans="1:14" s="21" customFormat="1" ht="12">
      <c r="A270" s="12">
        <v>28</v>
      </c>
      <c r="B270" s="13" t="s">
        <v>125</v>
      </c>
      <c r="C270" s="79" t="s">
        <v>126</v>
      </c>
      <c r="D270" s="14" t="s">
        <v>708</v>
      </c>
      <c r="E270" s="15" t="s">
        <v>876</v>
      </c>
      <c r="F270" s="14" t="s">
        <v>922</v>
      </c>
      <c r="G270" s="25">
        <v>80</v>
      </c>
      <c r="H270" s="18"/>
      <c r="I270" s="16">
        <f t="shared" si="20"/>
        <v>0</v>
      </c>
      <c r="J270" s="17"/>
      <c r="K270" s="18">
        <f t="shared" si="21"/>
        <v>0</v>
      </c>
      <c r="N270" s="154"/>
    </row>
    <row r="271" spans="1:14" s="21" customFormat="1" ht="12">
      <c r="A271" s="12">
        <v>29</v>
      </c>
      <c r="B271" s="13" t="s">
        <v>125</v>
      </c>
      <c r="C271" s="79" t="s">
        <v>222</v>
      </c>
      <c r="D271" s="14" t="s">
        <v>716</v>
      </c>
      <c r="E271" s="15" t="s">
        <v>876</v>
      </c>
      <c r="F271" s="14" t="s">
        <v>881</v>
      </c>
      <c r="G271" s="25">
        <v>15</v>
      </c>
      <c r="H271" s="18"/>
      <c r="I271" s="16">
        <f t="shared" si="20"/>
        <v>0</v>
      </c>
      <c r="J271" s="17"/>
      <c r="K271" s="18">
        <f t="shared" si="21"/>
        <v>0</v>
      </c>
      <c r="N271" s="154"/>
    </row>
    <row r="272" spans="1:14" s="21" customFormat="1" ht="12">
      <c r="A272" s="12">
        <v>30</v>
      </c>
      <c r="B272" s="13" t="s">
        <v>405</v>
      </c>
      <c r="C272" s="79"/>
      <c r="D272" s="15" t="s">
        <v>670</v>
      </c>
      <c r="E272" s="15" t="s">
        <v>876</v>
      </c>
      <c r="F272" s="14" t="s">
        <v>881</v>
      </c>
      <c r="G272" s="25">
        <v>60</v>
      </c>
      <c r="H272" s="18"/>
      <c r="I272" s="16">
        <f t="shared" si="20"/>
        <v>0</v>
      </c>
      <c r="J272" s="17"/>
      <c r="K272" s="18">
        <f t="shared" si="21"/>
        <v>0</v>
      </c>
      <c r="N272" s="154"/>
    </row>
    <row r="273" spans="1:14" s="21" customFormat="1" ht="12">
      <c r="A273" s="12">
        <v>31</v>
      </c>
      <c r="B273" s="13" t="s">
        <v>405</v>
      </c>
      <c r="C273" s="79"/>
      <c r="D273" s="14" t="s">
        <v>674</v>
      </c>
      <c r="E273" s="15" t="s">
        <v>876</v>
      </c>
      <c r="F273" s="14" t="s">
        <v>881</v>
      </c>
      <c r="G273" s="25">
        <v>350</v>
      </c>
      <c r="H273" s="18"/>
      <c r="I273" s="16">
        <f t="shared" si="20"/>
        <v>0</v>
      </c>
      <c r="J273" s="17"/>
      <c r="K273" s="18">
        <f t="shared" si="21"/>
        <v>0</v>
      </c>
      <c r="N273" s="154"/>
    </row>
    <row r="274" spans="1:14" s="21" customFormat="1" ht="12">
      <c r="A274" s="12">
        <v>32</v>
      </c>
      <c r="B274" s="13" t="s">
        <v>405</v>
      </c>
      <c r="C274" s="79"/>
      <c r="D274" s="15" t="s">
        <v>127</v>
      </c>
      <c r="E274" s="15" t="s">
        <v>876</v>
      </c>
      <c r="F274" s="14" t="s">
        <v>423</v>
      </c>
      <c r="G274" s="25">
        <v>30</v>
      </c>
      <c r="H274" s="18"/>
      <c r="I274" s="16">
        <f t="shared" si="20"/>
        <v>0</v>
      </c>
      <c r="J274" s="17"/>
      <c r="K274" s="18">
        <f t="shared" si="21"/>
        <v>0</v>
      </c>
      <c r="N274" s="154"/>
    </row>
    <row r="275" spans="1:14" s="21" customFormat="1" ht="12">
      <c r="A275" s="12">
        <v>33</v>
      </c>
      <c r="B275" s="13" t="s">
        <v>405</v>
      </c>
      <c r="C275" s="79"/>
      <c r="D275" s="15" t="s">
        <v>665</v>
      </c>
      <c r="E275" s="15" t="s">
        <v>874</v>
      </c>
      <c r="F275" s="14" t="s">
        <v>875</v>
      </c>
      <c r="G275" s="25">
        <v>100</v>
      </c>
      <c r="H275" s="18"/>
      <c r="I275" s="16">
        <f t="shared" si="20"/>
        <v>0</v>
      </c>
      <c r="J275" s="17"/>
      <c r="K275" s="18">
        <f t="shared" si="21"/>
        <v>0</v>
      </c>
      <c r="N275" s="154"/>
    </row>
    <row r="276" spans="1:14" s="21" customFormat="1" ht="12">
      <c r="A276" s="12">
        <v>34</v>
      </c>
      <c r="B276" s="13" t="s">
        <v>406</v>
      </c>
      <c r="C276" s="79" t="s">
        <v>221</v>
      </c>
      <c r="D276" s="14" t="s">
        <v>670</v>
      </c>
      <c r="E276" s="15" t="s">
        <v>876</v>
      </c>
      <c r="F276" s="14" t="s">
        <v>246</v>
      </c>
      <c r="G276" s="25">
        <v>5</v>
      </c>
      <c r="H276" s="18"/>
      <c r="I276" s="16">
        <f t="shared" si="20"/>
        <v>0</v>
      </c>
      <c r="J276" s="17"/>
      <c r="K276" s="18">
        <f t="shared" si="21"/>
        <v>0</v>
      </c>
      <c r="N276" s="154"/>
    </row>
    <row r="277" spans="1:14" s="21" customFormat="1" ht="12">
      <c r="A277" s="12">
        <v>35</v>
      </c>
      <c r="B277" s="13" t="s">
        <v>103</v>
      </c>
      <c r="C277" s="79"/>
      <c r="D277" s="14" t="s">
        <v>128</v>
      </c>
      <c r="E277" s="15" t="s">
        <v>876</v>
      </c>
      <c r="F277" s="14" t="s">
        <v>887</v>
      </c>
      <c r="G277" s="25">
        <v>35</v>
      </c>
      <c r="H277" s="18"/>
      <c r="I277" s="16">
        <f t="shared" si="20"/>
        <v>0</v>
      </c>
      <c r="J277" s="17"/>
      <c r="K277" s="18">
        <f t="shared" si="21"/>
        <v>0</v>
      </c>
      <c r="N277" s="154"/>
    </row>
    <row r="278" spans="1:14" s="21" customFormat="1" ht="12">
      <c r="A278" s="12">
        <v>36</v>
      </c>
      <c r="B278" s="13" t="s">
        <v>129</v>
      </c>
      <c r="C278" s="88"/>
      <c r="D278" s="14" t="s">
        <v>693</v>
      </c>
      <c r="E278" s="15" t="s">
        <v>876</v>
      </c>
      <c r="F278" s="14" t="s">
        <v>906</v>
      </c>
      <c r="G278" s="25">
        <v>5</v>
      </c>
      <c r="H278" s="18"/>
      <c r="I278" s="16">
        <f t="shared" si="20"/>
        <v>0</v>
      </c>
      <c r="J278" s="17"/>
      <c r="K278" s="18">
        <f t="shared" si="21"/>
        <v>0</v>
      </c>
      <c r="N278" s="154"/>
    </row>
    <row r="279" spans="1:14" s="21" customFormat="1" ht="12">
      <c r="A279" s="12">
        <v>37</v>
      </c>
      <c r="B279" s="13" t="s">
        <v>130</v>
      </c>
      <c r="C279" s="79"/>
      <c r="D279" s="14" t="s">
        <v>310</v>
      </c>
      <c r="E279" s="15" t="s">
        <v>876</v>
      </c>
      <c r="F279" s="14" t="s">
        <v>898</v>
      </c>
      <c r="G279" s="25">
        <v>10</v>
      </c>
      <c r="H279" s="18"/>
      <c r="I279" s="16">
        <f t="shared" si="20"/>
        <v>0</v>
      </c>
      <c r="J279" s="17"/>
      <c r="K279" s="18">
        <f t="shared" si="21"/>
        <v>0</v>
      </c>
      <c r="N279" s="154"/>
    </row>
    <row r="280" spans="1:14" s="21" customFormat="1" ht="12">
      <c r="A280" s="12">
        <v>38</v>
      </c>
      <c r="B280" s="13" t="s">
        <v>131</v>
      </c>
      <c r="C280" s="88"/>
      <c r="D280" s="14" t="s">
        <v>323</v>
      </c>
      <c r="E280" s="14" t="s">
        <v>929</v>
      </c>
      <c r="F280" s="14" t="s">
        <v>887</v>
      </c>
      <c r="G280" s="25">
        <v>7</v>
      </c>
      <c r="H280" s="18"/>
      <c r="I280" s="16">
        <f t="shared" si="20"/>
        <v>0</v>
      </c>
      <c r="J280" s="17"/>
      <c r="K280" s="18">
        <f t="shared" si="21"/>
        <v>0</v>
      </c>
      <c r="N280" s="154"/>
    </row>
    <row r="281" spans="1:14" s="21" customFormat="1" ht="12">
      <c r="A281" s="12">
        <v>39</v>
      </c>
      <c r="B281" s="13" t="s">
        <v>132</v>
      </c>
      <c r="C281" s="79"/>
      <c r="D281" s="14" t="s">
        <v>674</v>
      </c>
      <c r="E281" s="15" t="s">
        <v>876</v>
      </c>
      <c r="F281" s="14" t="s">
        <v>880</v>
      </c>
      <c r="G281" s="25">
        <v>70</v>
      </c>
      <c r="H281" s="18"/>
      <c r="I281" s="16">
        <f t="shared" si="20"/>
        <v>0</v>
      </c>
      <c r="J281" s="17"/>
      <c r="K281" s="18">
        <f t="shared" si="21"/>
        <v>0</v>
      </c>
      <c r="N281" s="154"/>
    </row>
    <row r="282" spans="1:14" s="21" customFormat="1" ht="12">
      <c r="A282" s="12">
        <v>40</v>
      </c>
      <c r="B282" s="13" t="s">
        <v>133</v>
      </c>
      <c r="C282" s="79"/>
      <c r="D282" s="14" t="s">
        <v>671</v>
      </c>
      <c r="E282" s="15" t="s">
        <v>876</v>
      </c>
      <c r="F282" s="14" t="s">
        <v>906</v>
      </c>
      <c r="G282" s="25">
        <v>3</v>
      </c>
      <c r="H282" s="18"/>
      <c r="I282" s="16">
        <f t="shared" si="20"/>
        <v>0</v>
      </c>
      <c r="J282" s="17"/>
      <c r="K282" s="18">
        <f t="shared" si="21"/>
        <v>0</v>
      </c>
      <c r="N282" s="154"/>
    </row>
    <row r="283" spans="1:14" s="21" customFormat="1" ht="12">
      <c r="A283" s="12">
        <v>41</v>
      </c>
      <c r="B283" s="13" t="s">
        <v>604</v>
      </c>
      <c r="C283" s="79"/>
      <c r="D283" s="14" t="s">
        <v>770</v>
      </c>
      <c r="E283" s="15" t="s">
        <v>876</v>
      </c>
      <c r="F283" s="14" t="s">
        <v>887</v>
      </c>
      <c r="G283" s="25">
        <v>40</v>
      </c>
      <c r="H283" s="18"/>
      <c r="I283" s="16">
        <f t="shared" si="20"/>
        <v>0</v>
      </c>
      <c r="J283" s="17"/>
      <c r="K283" s="18">
        <f t="shared" si="21"/>
        <v>0</v>
      </c>
      <c r="N283" s="154"/>
    </row>
    <row r="284" spans="1:14" s="21" customFormat="1" ht="12">
      <c r="A284" s="12">
        <v>42</v>
      </c>
      <c r="B284" s="13" t="s">
        <v>132</v>
      </c>
      <c r="C284" s="79"/>
      <c r="D284" s="14" t="s">
        <v>671</v>
      </c>
      <c r="E284" s="15" t="s">
        <v>876</v>
      </c>
      <c r="F284" s="14" t="s">
        <v>1082</v>
      </c>
      <c r="G284" s="25">
        <v>50</v>
      </c>
      <c r="H284" s="18"/>
      <c r="I284" s="16">
        <f t="shared" si="20"/>
        <v>0</v>
      </c>
      <c r="J284" s="17"/>
      <c r="K284" s="18">
        <f t="shared" si="21"/>
        <v>0</v>
      </c>
      <c r="N284" s="154"/>
    </row>
    <row r="285" spans="1:14" ht="12">
      <c r="A285" s="146" t="s">
        <v>836</v>
      </c>
      <c r="B285" s="146"/>
      <c r="C285" s="146"/>
      <c r="D285" s="146"/>
      <c r="E285" s="146"/>
      <c r="F285" s="146"/>
      <c r="G285" s="146"/>
      <c r="H285" s="146"/>
      <c r="I285" s="30">
        <f>SUM(I243:I284)</f>
        <v>0</v>
      </c>
      <c r="J285" s="31"/>
      <c r="K285" s="31">
        <f>SUM(K243:K284)</f>
        <v>0</v>
      </c>
      <c r="L285" s="27"/>
      <c r="M285" s="27"/>
      <c r="N285" s="156"/>
    </row>
    <row r="286" spans="1:14" s="11" customFormat="1" ht="12">
      <c r="A286" s="144" t="s">
        <v>327</v>
      </c>
      <c r="B286" s="144"/>
      <c r="C286" s="144"/>
      <c r="D286" s="144"/>
      <c r="E286" s="144"/>
      <c r="F286" s="144"/>
      <c r="G286" s="144"/>
      <c r="H286" s="144"/>
      <c r="I286" s="144"/>
      <c r="J286" s="144"/>
      <c r="N286" s="153"/>
    </row>
    <row r="287" spans="1:14" s="21" customFormat="1" ht="12">
      <c r="A287" s="12">
        <v>1</v>
      </c>
      <c r="B287" s="89" t="s">
        <v>940</v>
      </c>
      <c r="C287" s="89"/>
      <c r="D287" s="24" t="s">
        <v>708</v>
      </c>
      <c r="E287" s="24" t="s">
        <v>874</v>
      </c>
      <c r="F287" s="14" t="s">
        <v>875</v>
      </c>
      <c r="G287" s="25">
        <v>5</v>
      </c>
      <c r="H287" s="16"/>
      <c r="I287" s="16">
        <f aca="true" t="shared" si="22" ref="I287:I297">G287*H287</f>
        <v>0</v>
      </c>
      <c r="J287" s="17"/>
      <c r="K287" s="18">
        <f aca="true" t="shared" si="23" ref="K287:K297">ROUND(I287*J287/100+I287,2)</f>
        <v>0</v>
      </c>
      <c r="L287" s="20"/>
      <c r="M287" s="20"/>
      <c r="N287" s="154"/>
    </row>
    <row r="288" spans="1:14" s="21" customFormat="1" ht="12">
      <c r="A288" s="12">
        <v>2</v>
      </c>
      <c r="B288" s="13" t="s">
        <v>407</v>
      </c>
      <c r="C288" s="33"/>
      <c r="D288" s="14" t="s">
        <v>209</v>
      </c>
      <c r="E288" s="24" t="s">
        <v>874</v>
      </c>
      <c r="F288" s="14" t="s">
        <v>875</v>
      </c>
      <c r="G288" s="25">
        <v>3</v>
      </c>
      <c r="H288" s="16"/>
      <c r="I288" s="16">
        <f t="shared" si="22"/>
        <v>0</v>
      </c>
      <c r="J288" s="17"/>
      <c r="K288" s="18">
        <f t="shared" si="23"/>
        <v>0</v>
      </c>
      <c r="N288" s="154"/>
    </row>
    <row r="289" spans="1:14" s="21" customFormat="1" ht="12">
      <c r="A289" s="12">
        <v>3</v>
      </c>
      <c r="B289" s="13" t="s">
        <v>420</v>
      </c>
      <c r="C289" s="33" t="s">
        <v>210</v>
      </c>
      <c r="D289" s="14" t="s">
        <v>644</v>
      </c>
      <c r="E289" s="24" t="s">
        <v>874</v>
      </c>
      <c r="F289" s="37" t="s">
        <v>887</v>
      </c>
      <c r="G289" s="25">
        <v>40</v>
      </c>
      <c r="H289" s="16"/>
      <c r="I289" s="16">
        <f t="shared" si="22"/>
        <v>0</v>
      </c>
      <c r="J289" s="17"/>
      <c r="K289" s="18">
        <f t="shared" si="23"/>
        <v>0</v>
      </c>
      <c r="N289" s="154"/>
    </row>
    <row r="290" spans="1:14" s="21" customFormat="1" ht="12">
      <c r="A290" s="12">
        <v>4</v>
      </c>
      <c r="B290" s="13" t="s">
        <v>420</v>
      </c>
      <c r="C290" s="33" t="s">
        <v>210</v>
      </c>
      <c r="D290" s="14" t="s">
        <v>828</v>
      </c>
      <c r="E290" s="24" t="s">
        <v>874</v>
      </c>
      <c r="F290" s="37" t="s">
        <v>887</v>
      </c>
      <c r="G290" s="25">
        <v>20</v>
      </c>
      <c r="H290" s="16"/>
      <c r="I290" s="16">
        <f t="shared" si="22"/>
        <v>0</v>
      </c>
      <c r="J290" s="17"/>
      <c r="K290" s="18">
        <f t="shared" si="23"/>
        <v>0</v>
      </c>
      <c r="N290" s="154"/>
    </row>
    <row r="291" spans="1:14" s="21" customFormat="1" ht="12">
      <c r="A291" s="12">
        <v>5</v>
      </c>
      <c r="B291" s="13" t="s">
        <v>211</v>
      </c>
      <c r="C291" s="33"/>
      <c r="D291" s="15" t="s">
        <v>212</v>
      </c>
      <c r="E291" s="24" t="s">
        <v>874</v>
      </c>
      <c r="F291" s="37" t="s">
        <v>887</v>
      </c>
      <c r="G291" s="25">
        <v>10</v>
      </c>
      <c r="H291" s="16"/>
      <c r="I291" s="16">
        <f t="shared" si="22"/>
        <v>0</v>
      </c>
      <c r="J291" s="17"/>
      <c r="K291" s="18">
        <f t="shared" si="23"/>
        <v>0</v>
      </c>
      <c r="N291" s="154"/>
    </row>
    <row r="292" spans="1:14" s="21" customFormat="1" ht="12">
      <c r="A292" s="12">
        <v>6</v>
      </c>
      <c r="B292" s="13" t="s">
        <v>211</v>
      </c>
      <c r="C292" s="33"/>
      <c r="D292" s="73" t="s">
        <v>199</v>
      </c>
      <c r="E292" s="24" t="s">
        <v>874</v>
      </c>
      <c r="F292" s="37" t="s">
        <v>887</v>
      </c>
      <c r="G292" s="25">
        <v>20</v>
      </c>
      <c r="H292" s="16"/>
      <c r="I292" s="16">
        <f t="shared" si="22"/>
        <v>0</v>
      </c>
      <c r="J292" s="17"/>
      <c r="K292" s="18">
        <f t="shared" si="23"/>
        <v>0</v>
      </c>
      <c r="N292" s="154"/>
    </row>
    <row r="293" spans="1:14" s="21" customFormat="1" ht="12">
      <c r="A293" s="12">
        <v>7</v>
      </c>
      <c r="B293" s="13" t="s">
        <v>1103</v>
      </c>
      <c r="C293" s="33"/>
      <c r="D293" s="73" t="s">
        <v>213</v>
      </c>
      <c r="E293" s="24" t="s">
        <v>874</v>
      </c>
      <c r="F293" s="37" t="s">
        <v>898</v>
      </c>
      <c r="G293" s="25">
        <v>35</v>
      </c>
      <c r="H293" s="16"/>
      <c r="I293" s="16">
        <f t="shared" si="22"/>
        <v>0</v>
      </c>
      <c r="J293" s="17"/>
      <c r="K293" s="18">
        <f t="shared" si="23"/>
        <v>0</v>
      </c>
      <c r="N293" s="154"/>
    </row>
    <row r="294" spans="1:14" s="21" customFormat="1" ht="12">
      <c r="A294" s="12">
        <v>8</v>
      </c>
      <c r="B294" s="13" t="s">
        <v>1103</v>
      </c>
      <c r="C294" s="33"/>
      <c r="D294" s="73" t="s">
        <v>159</v>
      </c>
      <c r="E294" s="24" t="s">
        <v>874</v>
      </c>
      <c r="F294" s="37" t="s">
        <v>898</v>
      </c>
      <c r="G294" s="25">
        <v>10</v>
      </c>
      <c r="H294" s="16"/>
      <c r="I294" s="16">
        <f t="shared" si="22"/>
        <v>0</v>
      </c>
      <c r="J294" s="17"/>
      <c r="K294" s="18">
        <f t="shared" si="23"/>
        <v>0</v>
      </c>
      <c r="N294" s="154"/>
    </row>
    <row r="295" spans="1:14" s="21" customFormat="1" ht="18">
      <c r="A295" s="12">
        <v>9</v>
      </c>
      <c r="B295" s="13" t="s">
        <v>1103</v>
      </c>
      <c r="C295" s="33" t="s">
        <v>214</v>
      </c>
      <c r="D295" s="73" t="s">
        <v>215</v>
      </c>
      <c r="E295" s="55" t="s">
        <v>220</v>
      </c>
      <c r="F295" s="37" t="s">
        <v>875</v>
      </c>
      <c r="G295" s="25">
        <v>2</v>
      </c>
      <c r="H295" s="16"/>
      <c r="I295" s="16">
        <f t="shared" si="22"/>
        <v>0</v>
      </c>
      <c r="J295" s="17"/>
      <c r="K295" s="18">
        <f t="shared" si="23"/>
        <v>0</v>
      </c>
      <c r="N295" s="154"/>
    </row>
    <row r="296" spans="1:14" s="21" customFormat="1" ht="18">
      <c r="A296" s="12">
        <v>10</v>
      </c>
      <c r="B296" s="13" t="s">
        <v>1103</v>
      </c>
      <c r="C296" s="33" t="s">
        <v>214</v>
      </c>
      <c r="D296" s="73" t="s">
        <v>216</v>
      </c>
      <c r="E296" s="55" t="s">
        <v>220</v>
      </c>
      <c r="F296" s="37" t="s">
        <v>875</v>
      </c>
      <c r="G296" s="25">
        <v>5</v>
      </c>
      <c r="H296" s="16"/>
      <c r="I296" s="16">
        <f t="shared" si="22"/>
        <v>0</v>
      </c>
      <c r="J296" s="17"/>
      <c r="K296" s="18">
        <f t="shared" si="23"/>
        <v>0</v>
      </c>
      <c r="N296" s="154"/>
    </row>
    <row r="297" spans="1:14" s="21" customFormat="1" ht="18">
      <c r="A297" s="12">
        <v>11</v>
      </c>
      <c r="B297" s="13" t="s">
        <v>1103</v>
      </c>
      <c r="C297" s="33" t="s">
        <v>214</v>
      </c>
      <c r="D297" s="73" t="s">
        <v>217</v>
      </c>
      <c r="E297" s="55" t="s">
        <v>220</v>
      </c>
      <c r="F297" s="37" t="s">
        <v>875</v>
      </c>
      <c r="G297" s="25">
        <v>5</v>
      </c>
      <c r="H297" s="16"/>
      <c r="I297" s="16">
        <f t="shared" si="22"/>
        <v>0</v>
      </c>
      <c r="J297" s="17"/>
      <c r="K297" s="18">
        <f t="shared" si="23"/>
        <v>0</v>
      </c>
      <c r="N297" s="154"/>
    </row>
    <row r="298" spans="1:14" ht="12">
      <c r="A298" s="146" t="s">
        <v>836</v>
      </c>
      <c r="B298" s="146"/>
      <c r="C298" s="146"/>
      <c r="D298" s="146"/>
      <c r="E298" s="146"/>
      <c r="F298" s="146"/>
      <c r="G298" s="146"/>
      <c r="H298" s="146"/>
      <c r="I298" s="30">
        <f>SUM(I287:I297)</f>
        <v>0</v>
      </c>
      <c r="J298" s="31"/>
      <c r="K298" s="31">
        <f>SUM(K287:K297)</f>
        <v>0</v>
      </c>
      <c r="L298" s="27"/>
      <c r="M298" s="27"/>
      <c r="N298" s="156"/>
    </row>
    <row r="299" spans="1:14" s="11" customFormat="1" ht="12">
      <c r="A299" s="144" t="s">
        <v>223</v>
      </c>
      <c r="B299" s="144"/>
      <c r="C299" s="144"/>
      <c r="D299" s="144"/>
      <c r="E299" s="144"/>
      <c r="F299" s="144"/>
      <c r="G299" s="144"/>
      <c r="H299" s="144"/>
      <c r="I299" s="144"/>
      <c r="J299" s="144"/>
      <c r="N299" s="153"/>
    </row>
    <row r="300" spans="1:14" s="26" customFormat="1" ht="48" customHeight="1">
      <c r="A300" s="34">
        <v>1</v>
      </c>
      <c r="B300" s="29" t="s">
        <v>491</v>
      </c>
      <c r="C300" s="29"/>
      <c r="D300" s="42" t="s">
        <v>852</v>
      </c>
      <c r="E300" s="42" t="s">
        <v>1011</v>
      </c>
      <c r="F300" s="28" t="s">
        <v>1019</v>
      </c>
      <c r="G300" s="34">
        <v>1</v>
      </c>
      <c r="H300" s="36"/>
      <c r="I300" s="36">
        <f>H300*G300</f>
        <v>0</v>
      </c>
      <c r="J300" s="22"/>
      <c r="K300" s="36">
        <f>ROUND(I300*J300/100+I300,2)</f>
        <v>0</v>
      </c>
      <c r="N300" s="155"/>
    </row>
    <row r="301" spans="1:14" s="11" customFormat="1" ht="12">
      <c r="A301" s="144" t="s">
        <v>338</v>
      </c>
      <c r="B301" s="144"/>
      <c r="C301" s="144"/>
      <c r="D301" s="144"/>
      <c r="E301" s="144"/>
      <c r="F301" s="144"/>
      <c r="G301" s="144"/>
      <c r="H301" s="144"/>
      <c r="I301" s="144"/>
      <c r="J301" s="144"/>
      <c r="N301" s="153"/>
    </row>
    <row r="302" spans="1:14" s="21" customFormat="1" ht="140.25" customHeight="1">
      <c r="A302" s="12">
        <v>1</v>
      </c>
      <c r="B302" s="32" t="s">
        <v>620</v>
      </c>
      <c r="C302" s="32"/>
      <c r="D302" s="24" t="s">
        <v>852</v>
      </c>
      <c r="E302" s="24" t="s">
        <v>1011</v>
      </c>
      <c r="F302" s="14" t="s">
        <v>1104</v>
      </c>
      <c r="G302" s="12">
        <v>10</v>
      </c>
      <c r="H302" s="18"/>
      <c r="I302" s="18">
        <f>H302*G302</f>
        <v>0</v>
      </c>
      <c r="J302" s="17"/>
      <c r="K302" s="18">
        <f>ROUND(I302*J302/100+I302,2)</f>
        <v>0</v>
      </c>
      <c r="N302" s="154"/>
    </row>
    <row r="303" spans="1:14" s="11" customFormat="1" ht="12">
      <c r="A303" s="144" t="s">
        <v>328</v>
      </c>
      <c r="B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0"/>
      <c r="M303" s="53"/>
      <c r="N303" s="153"/>
    </row>
    <row r="304" spans="1:14" s="21" customFormat="1" ht="12">
      <c r="A304" s="12">
        <v>1</v>
      </c>
      <c r="B304" s="13" t="s">
        <v>658</v>
      </c>
      <c r="C304" s="33" t="s">
        <v>772</v>
      </c>
      <c r="D304" s="14" t="s">
        <v>884</v>
      </c>
      <c r="E304" s="15" t="s">
        <v>874</v>
      </c>
      <c r="F304" s="85" t="s">
        <v>492</v>
      </c>
      <c r="G304" s="12">
        <v>10</v>
      </c>
      <c r="H304" s="18"/>
      <c r="I304" s="16">
        <f>G304*H304</f>
        <v>0</v>
      </c>
      <c r="J304" s="17"/>
      <c r="K304" s="18">
        <f>ROUND(I304*J304/100+I304,2)</f>
        <v>0</v>
      </c>
      <c r="L304" s="20"/>
      <c r="M304" s="32"/>
      <c r="N304" s="154"/>
    </row>
    <row r="305" spans="1:14" s="21" customFormat="1" ht="12">
      <c r="A305" s="12">
        <v>2</v>
      </c>
      <c r="B305" s="13" t="s">
        <v>658</v>
      </c>
      <c r="C305" s="33" t="s">
        <v>772</v>
      </c>
      <c r="D305" s="14" t="s">
        <v>659</v>
      </c>
      <c r="E305" s="15" t="s">
        <v>874</v>
      </c>
      <c r="F305" s="85" t="s">
        <v>492</v>
      </c>
      <c r="G305" s="12">
        <v>250</v>
      </c>
      <c r="H305" s="18"/>
      <c r="I305" s="16">
        <f>G305*H305</f>
        <v>0</v>
      </c>
      <c r="J305" s="17"/>
      <c r="K305" s="18">
        <f>ROUND(I305*J305/100+I305,2)</f>
        <v>0</v>
      </c>
      <c r="L305" s="20"/>
      <c r="M305" s="32"/>
      <c r="N305" s="154"/>
    </row>
    <row r="306" spans="1:14" s="21" customFormat="1" ht="12">
      <c r="A306" s="12">
        <v>3</v>
      </c>
      <c r="B306" s="13" t="s">
        <v>658</v>
      </c>
      <c r="C306" s="33" t="s">
        <v>772</v>
      </c>
      <c r="D306" s="14" t="s">
        <v>660</v>
      </c>
      <c r="E306" s="15" t="s">
        <v>874</v>
      </c>
      <c r="F306" s="85" t="s">
        <v>492</v>
      </c>
      <c r="G306" s="12">
        <v>120</v>
      </c>
      <c r="H306" s="18"/>
      <c r="I306" s="16">
        <f>G306*H306</f>
        <v>0</v>
      </c>
      <c r="J306" s="17"/>
      <c r="K306" s="18">
        <f>ROUND(I306*J306/100+I306,2)</f>
        <v>0</v>
      </c>
      <c r="L306" s="20"/>
      <c r="M306" s="32"/>
      <c r="N306" s="154"/>
    </row>
    <row r="307" spans="1:14" s="21" customFormat="1" ht="12">
      <c r="A307" s="12">
        <v>4</v>
      </c>
      <c r="B307" s="13" t="s">
        <v>658</v>
      </c>
      <c r="C307" s="33" t="s">
        <v>772</v>
      </c>
      <c r="D307" s="14" t="s">
        <v>661</v>
      </c>
      <c r="E307" s="15" t="s">
        <v>874</v>
      </c>
      <c r="F307" s="85" t="s">
        <v>492</v>
      </c>
      <c r="G307" s="12">
        <v>60</v>
      </c>
      <c r="H307" s="18"/>
      <c r="I307" s="16">
        <f>G307*H307</f>
        <v>0</v>
      </c>
      <c r="J307" s="17"/>
      <c r="K307" s="18">
        <f>ROUND(I307*J307/100+I307,2)</f>
        <v>0</v>
      </c>
      <c r="L307" s="20"/>
      <c r="M307" s="32"/>
      <c r="N307" s="154"/>
    </row>
    <row r="308" spans="1:14" s="21" customFormat="1" ht="12">
      <c r="A308" s="12">
        <v>5</v>
      </c>
      <c r="B308" s="13" t="s">
        <v>658</v>
      </c>
      <c r="C308" s="33" t="s">
        <v>772</v>
      </c>
      <c r="D308" s="14" t="s">
        <v>662</v>
      </c>
      <c r="E308" s="15" t="s">
        <v>874</v>
      </c>
      <c r="F308" s="14" t="s">
        <v>976</v>
      </c>
      <c r="G308" s="12">
        <v>50</v>
      </c>
      <c r="H308" s="18"/>
      <c r="I308" s="16">
        <f>G308*H308</f>
        <v>0</v>
      </c>
      <c r="J308" s="17"/>
      <c r="K308" s="18">
        <f>ROUND(I308*J308/100+I308,2)</f>
        <v>0</v>
      </c>
      <c r="L308" s="20"/>
      <c r="M308" s="32"/>
      <c r="N308" s="154"/>
    </row>
    <row r="309" spans="1:14" ht="12">
      <c r="A309" s="143" t="s">
        <v>836</v>
      </c>
      <c r="B309" s="143"/>
      <c r="C309" s="143"/>
      <c r="D309" s="143"/>
      <c r="E309" s="143"/>
      <c r="F309" s="143"/>
      <c r="G309" s="143"/>
      <c r="H309" s="143"/>
      <c r="I309" s="30">
        <f>SUM(I304:I308)</f>
        <v>0</v>
      </c>
      <c r="J309" s="39"/>
      <c r="K309" s="31">
        <f>SUM(K304:K308)</f>
        <v>0</v>
      </c>
      <c r="M309" s="32"/>
      <c r="N309" s="156"/>
    </row>
    <row r="310" spans="1:14" s="11" customFormat="1" ht="12">
      <c r="A310" s="144" t="s">
        <v>329</v>
      </c>
      <c r="B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0"/>
      <c r="M310" s="53"/>
      <c r="N310" s="153"/>
    </row>
    <row r="311" spans="1:14" s="21" customFormat="1" ht="12">
      <c r="A311" s="12">
        <v>1</v>
      </c>
      <c r="B311" s="13" t="s">
        <v>986</v>
      </c>
      <c r="C311" s="33" t="s">
        <v>772</v>
      </c>
      <c r="D311" s="14" t="s">
        <v>987</v>
      </c>
      <c r="E311" s="15" t="s">
        <v>874</v>
      </c>
      <c r="F311" s="85" t="s">
        <v>492</v>
      </c>
      <c r="G311" s="12">
        <v>40</v>
      </c>
      <c r="H311" s="18"/>
      <c r="I311" s="16">
        <f>G311*H311</f>
        <v>0</v>
      </c>
      <c r="J311" s="17"/>
      <c r="K311" s="18">
        <f>ROUND(I311*J311/100+I311,2)</f>
        <v>0</v>
      </c>
      <c r="L311" s="20"/>
      <c r="M311" s="32"/>
      <c r="N311" s="154"/>
    </row>
    <row r="312" spans="1:14" s="21" customFormat="1" ht="12">
      <c r="A312" s="12">
        <v>2</v>
      </c>
      <c r="B312" s="13" t="s">
        <v>986</v>
      </c>
      <c r="C312" s="33" t="s">
        <v>772</v>
      </c>
      <c r="D312" s="14" t="s">
        <v>988</v>
      </c>
      <c r="E312" s="15" t="s">
        <v>874</v>
      </c>
      <c r="F312" s="85" t="s">
        <v>492</v>
      </c>
      <c r="G312" s="12">
        <v>20</v>
      </c>
      <c r="H312" s="18"/>
      <c r="I312" s="16">
        <f>G312*H312</f>
        <v>0</v>
      </c>
      <c r="J312" s="17"/>
      <c r="K312" s="18">
        <f>ROUND(I312*J312/100+I312,2)</f>
        <v>0</v>
      </c>
      <c r="L312" s="20"/>
      <c r="M312" s="32"/>
      <c r="N312" s="154"/>
    </row>
    <row r="313" spans="1:14" s="21" customFormat="1" ht="12">
      <c r="A313" s="12">
        <v>3</v>
      </c>
      <c r="B313" s="13" t="s">
        <v>986</v>
      </c>
      <c r="C313" s="33" t="s">
        <v>772</v>
      </c>
      <c r="D313" s="14" t="s">
        <v>989</v>
      </c>
      <c r="E313" s="15" t="s">
        <v>874</v>
      </c>
      <c r="F313" s="85" t="s">
        <v>492</v>
      </c>
      <c r="G313" s="12">
        <v>30</v>
      </c>
      <c r="H313" s="18"/>
      <c r="I313" s="16">
        <f>G313*H313</f>
        <v>0</v>
      </c>
      <c r="J313" s="17"/>
      <c r="K313" s="18">
        <f>ROUND(I313*J313/100+I313,2)</f>
        <v>0</v>
      </c>
      <c r="L313" s="20"/>
      <c r="M313" s="32"/>
      <c r="N313" s="154"/>
    </row>
    <row r="314" spans="1:14" s="21" customFormat="1" ht="12">
      <c r="A314" s="12">
        <v>4</v>
      </c>
      <c r="B314" s="13" t="s">
        <v>986</v>
      </c>
      <c r="C314" s="33" t="s">
        <v>772</v>
      </c>
      <c r="D314" s="14" t="s">
        <v>990</v>
      </c>
      <c r="E314" s="15" t="s">
        <v>874</v>
      </c>
      <c r="F314" s="85" t="s">
        <v>492</v>
      </c>
      <c r="G314" s="12">
        <v>10</v>
      </c>
      <c r="H314" s="18"/>
      <c r="I314" s="16">
        <f>G314*H314</f>
        <v>0</v>
      </c>
      <c r="J314" s="17"/>
      <c r="K314" s="18">
        <f>ROUND(I314*J314/100+I314,2)</f>
        <v>0</v>
      </c>
      <c r="L314" s="20"/>
      <c r="M314" s="32"/>
      <c r="N314" s="154"/>
    </row>
    <row r="315" spans="1:14" ht="12">
      <c r="A315" s="143" t="s">
        <v>836</v>
      </c>
      <c r="B315" s="143"/>
      <c r="C315" s="143"/>
      <c r="D315" s="143"/>
      <c r="E315" s="143"/>
      <c r="F315" s="143"/>
      <c r="G315" s="143"/>
      <c r="H315" s="143"/>
      <c r="I315" s="30">
        <f>SUM(I311:I314)</f>
        <v>0</v>
      </c>
      <c r="J315" s="39"/>
      <c r="K315" s="31">
        <f>SUM(K311:K314)</f>
        <v>0</v>
      </c>
      <c r="M315" s="32"/>
      <c r="N315" s="156"/>
    </row>
    <row r="316" spans="1:14" s="11" customFormat="1" ht="12">
      <c r="A316" s="144" t="s">
        <v>330</v>
      </c>
      <c r="B316" s="144"/>
      <c r="C316" s="144"/>
      <c r="D316" s="144"/>
      <c r="E316" s="144"/>
      <c r="F316" s="144"/>
      <c r="G316" s="144"/>
      <c r="H316" s="144"/>
      <c r="I316" s="144"/>
      <c r="J316" s="144"/>
      <c r="K316" s="144"/>
      <c r="N316" s="153"/>
    </row>
    <row r="317" spans="1:14" s="21" customFormat="1" ht="12">
      <c r="A317" s="12">
        <v>1</v>
      </c>
      <c r="B317" s="32" t="s">
        <v>1006</v>
      </c>
      <c r="C317" s="33" t="s">
        <v>772</v>
      </c>
      <c r="D317" s="14" t="s">
        <v>628</v>
      </c>
      <c r="E317" s="15" t="s">
        <v>874</v>
      </c>
      <c r="F317" s="85" t="s">
        <v>492</v>
      </c>
      <c r="G317" s="12">
        <v>50</v>
      </c>
      <c r="H317" s="18"/>
      <c r="I317" s="18">
        <f>G317*H317</f>
        <v>0</v>
      </c>
      <c r="J317" s="17"/>
      <c r="K317" s="18">
        <f>ROUND(I317*J317/100+I317,2)</f>
        <v>0</v>
      </c>
      <c r="N317" s="154"/>
    </row>
    <row r="318" spans="1:14" s="21" customFormat="1" ht="12">
      <c r="A318" s="12">
        <v>2</v>
      </c>
      <c r="B318" s="32" t="s">
        <v>1006</v>
      </c>
      <c r="C318" s="33" t="s">
        <v>373</v>
      </c>
      <c r="D318" s="14" t="s">
        <v>1007</v>
      </c>
      <c r="E318" s="15" t="s">
        <v>874</v>
      </c>
      <c r="F318" s="85" t="s">
        <v>492</v>
      </c>
      <c r="G318" s="12">
        <v>100</v>
      </c>
      <c r="H318" s="18"/>
      <c r="I318" s="18">
        <f>G318*H318</f>
        <v>0</v>
      </c>
      <c r="J318" s="17"/>
      <c r="K318" s="18">
        <f>ROUND(I318*J318/100+I318,2)</f>
        <v>0</v>
      </c>
      <c r="N318" s="154"/>
    </row>
    <row r="319" spans="1:14" s="21" customFormat="1" ht="12">
      <c r="A319" s="12">
        <v>3</v>
      </c>
      <c r="B319" s="32" t="s">
        <v>1006</v>
      </c>
      <c r="C319" s="33" t="s">
        <v>374</v>
      </c>
      <c r="D319" s="14" t="s">
        <v>1008</v>
      </c>
      <c r="E319" s="15" t="s">
        <v>874</v>
      </c>
      <c r="F319" s="85" t="s">
        <v>493</v>
      </c>
      <c r="G319" s="12">
        <v>2</v>
      </c>
      <c r="H319" s="18"/>
      <c r="I319" s="18">
        <f>G319*H319</f>
        <v>0</v>
      </c>
      <c r="J319" s="17"/>
      <c r="K319" s="18">
        <f>ROUND(I319*J319/100+I319,2)</f>
        <v>0</v>
      </c>
      <c r="N319" s="154"/>
    </row>
    <row r="320" spans="1:14" s="21" customFormat="1" ht="12">
      <c r="A320" s="12">
        <v>4</v>
      </c>
      <c r="B320" s="32" t="s">
        <v>1006</v>
      </c>
      <c r="C320" s="33" t="s">
        <v>375</v>
      </c>
      <c r="D320" s="14" t="s">
        <v>1009</v>
      </c>
      <c r="E320" s="15" t="s">
        <v>874</v>
      </c>
      <c r="F320" s="85" t="s">
        <v>493</v>
      </c>
      <c r="G320" s="12">
        <v>2</v>
      </c>
      <c r="H320" s="18"/>
      <c r="I320" s="18">
        <f>G320*H320</f>
        <v>0</v>
      </c>
      <c r="J320" s="17"/>
      <c r="K320" s="18">
        <f>ROUND(I320*J320/100+I320,2)</f>
        <v>0</v>
      </c>
      <c r="N320" s="154"/>
    </row>
    <row r="321" spans="1:14" s="21" customFormat="1" ht="12">
      <c r="A321" s="12">
        <v>5</v>
      </c>
      <c r="B321" s="32" t="s">
        <v>1006</v>
      </c>
      <c r="C321" s="33" t="s">
        <v>376</v>
      </c>
      <c r="D321" s="14" t="s">
        <v>1010</v>
      </c>
      <c r="E321" s="15" t="s">
        <v>874</v>
      </c>
      <c r="F321" s="85" t="s">
        <v>493</v>
      </c>
      <c r="G321" s="12">
        <v>2</v>
      </c>
      <c r="H321" s="18"/>
      <c r="I321" s="18">
        <f>G321*H321</f>
        <v>0</v>
      </c>
      <c r="J321" s="17"/>
      <c r="K321" s="18">
        <f>ROUND(I321*J321/100+I321,2)</f>
        <v>0</v>
      </c>
      <c r="N321" s="154"/>
    </row>
    <row r="322" spans="1:14" ht="12">
      <c r="A322" s="143" t="s">
        <v>836</v>
      </c>
      <c r="B322" s="143"/>
      <c r="C322" s="143"/>
      <c r="D322" s="143"/>
      <c r="E322" s="143"/>
      <c r="F322" s="143"/>
      <c r="G322" s="143"/>
      <c r="H322" s="143"/>
      <c r="I322" s="30">
        <f>SUM(I317:I321)</f>
        <v>0</v>
      </c>
      <c r="J322" s="39"/>
      <c r="K322" s="31">
        <f>SUM(K317:K321)</f>
        <v>0</v>
      </c>
      <c r="L322" s="21"/>
      <c r="M322" s="27"/>
      <c r="N322" s="156"/>
    </row>
    <row r="323" spans="1:14" s="11" customFormat="1" ht="12">
      <c r="A323" s="144" t="s">
        <v>331</v>
      </c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0"/>
      <c r="M323" s="53"/>
      <c r="N323" s="153"/>
    </row>
    <row r="324" spans="1:14" s="21" customFormat="1" ht="12">
      <c r="A324" s="12">
        <v>1</v>
      </c>
      <c r="B324" s="13" t="s">
        <v>823</v>
      </c>
      <c r="C324" s="71" t="s">
        <v>873</v>
      </c>
      <c r="D324" s="15" t="s">
        <v>761</v>
      </c>
      <c r="E324" s="15" t="s">
        <v>874</v>
      </c>
      <c r="F324" s="37" t="s">
        <v>875</v>
      </c>
      <c r="G324" s="25">
        <v>140</v>
      </c>
      <c r="H324" s="16"/>
      <c r="I324" s="16">
        <f aca="true" t="shared" si="24" ref="I324:I343">G324*H324</f>
        <v>0</v>
      </c>
      <c r="J324" s="17"/>
      <c r="K324" s="18">
        <f aca="true" t="shared" si="25" ref="K324:K343">ROUND(I324*J324/100+I324,2)</f>
        <v>0</v>
      </c>
      <c r="L324" s="20"/>
      <c r="M324" s="32"/>
      <c r="N324" s="154"/>
    </row>
    <row r="325" spans="1:14" s="21" customFormat="1" ht="12">
      <c r="A325" s="12">
        <v>2</v>
      </c>
      <c r="B325" s="13" t="s">
        <v>823</v>
      </c>
      <c r="C325" s="71" t="s">
        <v>873</v>
      </c>
      <c r="D325" s="15" t="s">
        <v>642</v>
      </c>
      <c r="E325" s="15" t="s">
        <v>876</v>
      </c>
      <c r="F325" s="37" t="s">
        <v>877</v>
      </c>
      <c r="G325" s="25">
        <v>3</v>
      </c>
      <c r="H325" s="16"/>
      <c r="I325" s="16">
        <f t="shared" si="24"/>
        <v>0</v>
      </c>
      <c r="J325" s="17"/>
      <c r="K325" s="18">
        <f t="shared" si="25"/>
        <v>0</v>
      </c>
      <c r="L325" s="20"/>
      <c r="M325" s="32"/>
      <c r="N325" s="154"/>
    </row>
    <row r="326" spans="1:14" s="21" customFormat="1" ht="12">
      <c r="A326" s="12">
        <v>3</v>
      </c>
      <c r="B326" s="13" t="s">
        <v>824</v>
      </c>
      <c r="C326" s="71"/>
      <c r="D326" s="15" t="s">
        <v>825</v>
      </c>
      <c r="E326" s="15" t="s">
        <v>874</v>
      </c>
      <c r="F326" s="37" t="s">
        <v>878</v>
      </c>
      <c r="G326" s="25">
        <v>3</v>
      </c>
      <c r="H326" s="16"/>
      <c r="I326" s="16">
        <f t="shared" si="24"/>
        <v>0</v>
      </c>
      <c r="J326" s="17"/>
      <c r="K326" s="18">
        <f t="shared" si="25"/>
        <v>0</v>
      </c>
      <c r="L326" s="20"/>
      <c r="M326" s="32"/>
      <c r="N326" s="154"/>
    </row>
    <row r="327" spans="1:14" s="21" customFormat="1" ht="12">
      <c r="A327" s="12">
        <v>4</v>
      </c>
      <c r="B327" s="13" t="s">
        <v>719</v>
      </c>
      <c r="C327" s="54" t="s">
        <v>778</v>
      </c>
      <c r="D327" s="15" t="s">
        <v>703</v>
      </c>
      <c r="E327" s="15" t="s">
        <v>876</v>
      </c>
      <c r="F327" s="14" t="s">
        <v>879</v>
      </c>
      <c r="G327" s="12">
        <v>5</v>
      </c>
      <c r="H327" s="16"/>
      <c r="I327" s="16">
        <f t="shared" si="24"/>
        <v>0</v>
      </c>
      <c r="J327" s="17"/>
      <c r="K327" s="18">
        <f t="shared" si="25"/>
        <v>0</v>
      </c>
      <c r="L327" s="20"/>
      <c r="M327" s="32"/>
      <c r="N327" s="154"/>
    </row>
    <row r="328" spans="1:14" s="21" customFormat="1" ht="12">
      <c r="A328" s="12">
        <v>5</v>
      </c>
      <c r="B328" s="13" t="s">
        <v>826</v>
      </c>
      <c r="C328" s="71"/>
      <c r="D328" s="15" t="s">
        <v>675</v>
      </c>
      <c r="E328" s="15" t="s">
        <v>874</v>
      </c>
      <c r="F328" s="37" t="s">
        <v>875</v>
      </c>
      <c r="G328" s="25">
        <v>2</v>
      </c>
      <c r="H328" s="16"/>
      <c r="I328" s="16">
        <f t="shared" si="24"/>
        <v>0</v>
      </c>
      <c r="J328" s="17"/>
      <c r="K328" s="18">
        <f t="shared" si="25"/>
        <v>0</v>
      </c>
      <c r="L328" s="20"/>
      <c r="M328" s="32"/>
      <c r="N328" s="154"/>
    </row>
    <row r="329" spans="1:14" s="21" customFormat="1" ht="12">
      <c r="A329" s="12">
        <v>6</v>
      </c>
      <c r="B329" s="13" t="s">
        <v>843</v>
      </c>
      <c r="C329" s="71"/>
      <c r="D329" s="14" t="s">
        <v>827</v>
      </c>
      <c r="E329" s="15" t="s">
        <v>876</v>
      </c>
      <c r="F329" s="14" t="s">
        <v>877</v>
      </c>
      <c r="G329" s="12">
        <v>20</v>
      </c>
      <c r="H329" s="16"/>
      <c r="I329" s="16">
        <f t="shared" si="24"/>
        <v>0</v>
      </c>
      <c r="J329" s="17"/>
      <c r="K329" s="18">
        <f t="shared" si="25"/>
        <v>0</v>
      </c>
      <c r="N329" s="154"/>
    </row>
    <row r="330" spans="1:14" s="21" customFormat="1" ht="12">
      <c r="A330" s="12">
        <v>7</v>
      </c>
      <c r="B330" s="13" t="s">
        <v>829</v>
      </c>
      <c r="C330" s="71" t="s">
        <v>765</v>
      </c>
      <c r="D330" s="14" t="s">
        <v>677</v>
      </c>
      <c r="E330" s="15" t="s">
        <v>876</v>
      </c>
      <c r="F330" s="14" t="s">
        <v>880</v>
      </c>
      <c r="G330" s="25">
        <v>2</v>
      </c>
      <c r="H330" s="16"/>
      <c r="I330" s="16">
        <f t="shared" si="24"/>
        <v>0</v>
      </c>
      <c r="J330" s="17"/>
      <c r="K330" s="18">
        <f t="shared" si="25"/>
        <v>0</v>
      </c>
      <c r="L330" s="20"/>
      <c r="M330" s="32"/>
      <c r="N330" s="154"/>
    </row>
    <row r="331" spans="1:14" s="21" customFormat="1" ht="29.25">
      <c r="A331" s="12">
        <v>8</v>
      </c>
      <c r="B331" s="13" t="s">
        <v>829</v>
      </c>
      <c r="C331" s="71" t="s">
        <v>765</v>
      </c>
      <c r="D331" s="14" t="s">
        <v>678</v>
      </c>
      <c r="E331" s="15" t="s">
        <v>876</v>
      </c>
      <c r="F331" s="14" t="s">
        <v>1032</v>
      </c>
      <c r="G331" s="25">
        <v>2</v>
      </c>
      <c r="H331" s="16"/>
      <c r="I331" s="16">
        <f t="shared" si="24"/>
        <v>0</v>
      </c>
      <c r="J331" s="17"/>
      <c r="K331" s="18">
        <f t="shared" si="25"/>
        <v>0</v>
      </c>
      <c r="L331" s="20"/>
      <c r="M331" s="32"/>
      <c r="N331" s="154"/>
    </row>
    <row r="332" spans="1:14" s="21" customFormat="1" ht="29.25">
      <c r="A332" s="12">
        <v>9</v>
      </c>
      <c r="B332" s="13" t="s">
        <v>829</v>
      </c>
      <c r="C332" s="71" t="s">
        <v>765</v>
      </c>
      <c r="D332" s="14" t="s">
        <v>830</v>
      </c>
      <c r="E332" s="15" t="s">
        <v>876</v>
      </c>
      <c r="F332" s="14" t="s">
        <v>1032</v>
      </c>
      <c r="G332" s="25">
        <v>2</v>
      </c>
      <c r="H332" s="16"/>
      <c r="I332" s="16">
        <f t="shared" si="24"/>
        <v>0</v>
      </c>
      <c r="J332" s="17"/>
      <c r="K332" s="18">
        <f t="shared" si="25"/>
        <v>0</v>
      </c>
      <c r="L332" s="20"/>
      <c r="M332" s="32"/>
      <c r="N332" s="154"/>
    </row>
    <row r="333" spans="1:14" s="21" customFormat="1" ht="12">
      <c r="A333" s="12">
        <v>10</v>
      </c>
      <c r="B333" s="13" t="s">
        <v>863</v>
      </c>
      <c r="C333" s="71"/>
      <c r="D333" s="14" t="s">
        <v>945</v>
      </c>
      <c r="E333" s="15" t="s">
        <v>874</v>
      </c>
      <c r="F333" s="14" t="s">
        <v>627</v>
      </c>
      <c r="G333" s="25">
        <v>10</v>
      </c>
      <c r="H333" s="16"/>
      <c r="I333" s="16">
        <f t="shared" si="24"/>
        <v>0</v>
      </c>
      <c r="J333" s="17"/>
      <c r="K333" s="18">
        <f t="shared" si="25"/>
        <v>0</v>
      </c>
      <c r="L333" s="20"/>
      <c r="M333" s="32"/>
      <c r="N333" s="154"/>
    </row>
    <row r="334" spans="1:14" s="21" customFormat="1" ht="12">
      <c r="A334" s="12">
        <v>11</v>
      </c>
      <c r="B334" s="13" t="s">
        <v>418</v>
      </c>
      <c r="C334" s="71"/>
      <c r="D334" s="14" t="s">
        <v>852</v>
      </c>
      <c r="E334" s="15" t="s">
        <v>876</v>
      </c>
      <c r="F334" s="14" t="s">
        <v>845</v>
      </c>
      <c r="G334" s="25">
        <v>1</v>
      </c>
      <c r="H334" s="16"/>
      <c r="I334" s="16">
        <f t="shared" si="24"/>
        <v>0</v>
      </c>
      <c r="J334" s="17"/>
      <c r="K334" s="18">
        <f t="shared" si="25"/>
        <v>0</v>
      </c>
      <c r="L334" s="20"/>
      <c r="M334" s="32"/>
      <c r="N334" s="154"/>
    </row>
    <row r="335" spans="1:14" s="21" customFormat="1" ht="18">
      <c r="A335" s="12">
        <v>12</v>
      </c>
      <c r="B335" s="13" t="s">
        <v>754</v>
      </c>
      <c r="C335" s="86" t="s">
        <v>766</v>
      </c>
      <c r="D335" s="15" t="s">
        <v>822</v>
      </c>
      <c r="E335" s="15" t="s">
        <v>876</v>
      </c>
      <c r="F335" s="55" t="s">
        <v>494</v>
      </c>
      <c r="G335" s="25">
        <v>30</v>
      </c>
      <c r="H335" s="16"/>
      <c r="I335" s="16">
        <f t="shared" si="24"/>
        <v>0</v>
      </c>
      <c r="J335" s="17"/>
      <c r="K335" s="18">
        <f t="shared" si="25"/>
        <v>0</v>
      </c>
      <c r="L335" s="20"/>
      <c r="M335" s="32"/>
      <c r="N335" s="154"/>
    </row>
    <row r="336" spans="1:14" s="21" customFormat="1" ht="18">
      <c r="A336" s="12">
        <v>13</v>
      </c>
      <c r="B336" s="13" t="s">
        <v>754</v>
      </c>
      <c r="C336" s="86" t="s">
        <v>766</v>
      </c>
      <c r="D336" s="15" t="s">
        <v>716</v>
      </c>
      <c r="E336" s="15" t="s">
        <v>876</v>
      </c>
      <c r="F336" s="55" t="s">
        <v>494</v>
      </c>
      <c r="G336" s="25">
        <v>150</v>
      </c>
      <c r="H336" s="16"/>
      <c r="I336" s="16">
        <f t="shared" si="24"/>
        <v>0</v>
      </c>
      <c r="J336" s="17"/>
      <c r="K336" s="18">
        <f t="shared" si="25"/>
        <v>0</v>
      </c>
      <c r="L336" s="20"/>
      <c r="M336" s="32"/>
      <c r="N336" s="154"/>
    </row>
    <row r="337" spans="1:14" s="21" customFormat="1" ht="18">
      <c r="A337" s="12">
        <v>14</v>
      </c>
      <c r="B337" s="13" t="s">
        <v>754</v>
      </c>
      <c r="C337" s="86" t="s">
        <v>766</v>
      </c>
      <c r="D337" s="15" t="s">
        <v>670</v>
      </c>
      <c r="E337" s="15" t="s">
        <v>876</v>
      </c>
      <c r="F337" s="55" t="s">
        <v>495</v>
      </c>
      <c r="G337" s="25">
        <v>30</v>
      </c>
      <c r="H337" s="16"/>
      <c r="I337" s="16">
        <f t="shared" si="24"/>
        <v>0</v>
      </c>
      <c r="J337" s="17"/>
      <c r="K337" s="18">
        <f t="shared" si="25"/>
        <v>0</v>
      </c>
      <c r="L337" s="20"/>
      <c r="M337" s="32"/>
      <c r="N337" s="154"/>
    </row>
    <row r="338" spans="1:14" s="21" customFormat="1" ht="12">
      <c r="A338" s="12">
        <v>15</v>
      </c>
      <c r="B338" s="13" t="s">
        <v>831</v>
      </c>
      <c r="C338" s="71"/>
      <c r="D338" s="14" t="s">
        <v>646</v>
      </c>
      <c r="E338" s="15" t="s">
        <v>874</v>
      </c>
      <c r="F338" s="14" t="s">
        <v>627</v>
      </c>
      <c r="G338" s="12">
        <v>2</v>
      </c>
      <c r="H338" s="16"/>
      <c r="I338" s="16">
        <f t="shared" si="24"/>
        <v>0</v>
      </c>
      <c r="J338" s="17"/>
      <c r="K338" s="18">
        <f t="shared" si="25"/>
        <v>0</v>
      </c>
      <c r="L338" s="20"/>
      <c r="M338" s="32"/>
      <c r="N338" s="154"/>
    </row>
    <row r="339" spans="1:14" s="21" customFormat="1" ht="12">
      <c r="A339" s="12">
        <v>16</v>
      </c>
      <c r="B339" s="13" t="s">
        <v>831</v>
      </c>
      <c r="C339" s="71"/>
      <c r="D339" s="14" t="s">
        <v>832</v>
      </c>
      <c r="E339" s="15" t="s">
        <v>874</v>
      </c>
      <c r="F339" s="14" t="s">
        <v>627</v>
      </c>
      <c r="G339" s="12">
        <v>10</v>
      </c>
      <c r="H339" s="16"/>
      <c r="I339" s="16">
        <f t="shared" si="24"/>
        <v>0</v>
      </c>
      <c r="J339" s="17"/>
      <c r="K339" s="18">
        <f t="shared" si="25"/>
        <v>0</v>
      </c>
      <c r="L339" s="20"/>
      <c r="M339" s="32"/>
      <c r="N339" s="154"/>
    </row>
    <row r="340" spans="1:14" s="21" customFormat="1" ht="29.25">
      <c r="A340" s="12">
        <v>17</v>
      </c>
      <c r="B340" s="13" t="s">
        <v>833</v>
      </c>
      <c r="C340" s="71" t="s">
        <v>767</v>
      </c>
      <c r="D340" s="14" t="s">
        <v>645</v>
      </c>
      <c r="E340" s="15" t="s">
        <v>876</v>
      </c>
      <c r="F340" s="14" t="s">
        <v>1033</v>
      </c>
      <c r="G340" s="12">
        <v>10</v>
      </c>
      <c r="H340" s="16"/>
      <c r="I340" s="16">
        <f t="shared" si="24"/>
        <v>0</v>
      </c>
      <c r="J340" s="17"/>
      <c r="K340" s="18">
        <f t="shared" si="25"/>
        <v>0</v>
      </c>
      <c r="L340" s="20"/>
      <c r="M340" s="32"/>
      <c r="N340" s="154"/>
    </row>
    <row r="341" spans="1:14" s="21" customFormat="1" ht="12">
      <c r="A341" s="12">
        <v>18</v>
      </c>
      <c r="B341" s="13" t="s">
        <v>833</v>
      </c>
      <c r="C341" s="71" t="s">
        <v>767</v>
      </c>
      <c r="D341" s="14" t="s">
        <v>867</v>
      </c>
      <c r="E341" s="15" t="s">
        <v>876</v>
      </c>
      <c r="F341" s="14" t="s">
        <v>882</v>
      </c>
      <c r="G341" s="25">
        <v>5</v>
      </c>
      <c r="H341" s="16"/>
      <c r="I341" s="16">
        <f t="shared" si="24"/>
        <v>0</v>
      </c>
      <c r="J341" s="17"/>
      <c r="K341" s="18">
        <f t="shared" si="25"/>
        <v>0</v>
      </c>
      <c r="L341" s="20"/>
      <c r="M341" s="32"/>
      <c r="N341" s="154"/>
    </row>
    <row r="342" spans="1:14" s="21" customFormat="1" ht="29.25">
      <c r="A342" s="12">
        <v>19</v>
      </c>
      <c r="B342" s="13" t="s">
        <v>833</v>
      </c>
      <c r="C342" s="71" t="s">
        <v>767</v>
      </c>
      <c r="D342" s="14" t="s">
        <v>642</v>
      </c>
      <c r="E342" s="15" t="s">
        <v>876</v>
      </c>
      <c r="F342" s="14" t="s">
        <v>1033</v>
      </c>
      <c r="G342" s="12">
        <v>30</v>
      </c>
      <c r="H342" s="16"/>
      <c r="I342" s="16">
        <f t="shared" si="24"/>
        <v>0</v>
      </c>
      <c r="J342" s="17"/>
      <c r="K342" s="18">
        <f t="shared" si="25"/>
        <v>0</v>
      </c>
      <c r="L342" s="20"/>
      <c r="M342" s="32"/>
      <c r="N342" s="154"/>
    </row>
    <row r="343" spans="1:14" s="21" customFormat="1" ht="12">
      <c r="A343" s="12">
        <v>20</v>
      </c>
      <c r="B343" s="13" t="s">
        <v>833</v>
      </c>
      <c r="C343" s="71"/>
      <c r="D343" s="14" t="s">
        <v>832</v>
      </c>
      <c r="E343" s="15" t="s">
        <v>874</v>
      </c>
      <c r="F343" s="14" t="s">
        <v>883</v>
      </c>
      <c r="G343" s="12">
        <v>20</v>
      </c>
      <c r="H343" s="16"/>
      <c r="I343" s="16">
        <f t="shared" si="24"/>
        <v>0</v>
      </c>
      <c r="J343" s="17"/>
      <c r="K343" s="18">
        <f t="shared" si="25"/>
        <v>0</v>
      </c>
      <c r="L343" s="20"/>
      <c r="M343" s="32"/>
      <c r="N343" s="154"/>
    </row>
    <row r="344" spans="1:14" ht="12">
      <c r="A344" s="143" t="s">
        <v>836</v>
      </c>
      <c r="B344" s="143"/>
      <c r="C344" s="143"/>
      <c r="D344" s="143"/>
      <c r="E344" s="143"/>
      <c r="F344" s="143"/>
      <c r="G344" s="143"/>
      <c r="H344" s="143"/>
      <c r="I344" s="30">
        <f>SUM(I324:I343)</f>
        <v>0</v>
      </c>
      <c r="J344" s="39"/>
      <c r="K344" s="31">
        <f>SUM(K324:K343)</f>
        <v>0</v>
      </c>
      <c r="M344" s="32"/>
      <c r="N344" s="156"/>
    </row>
    <row r="345" spans="1:14" s="11" customFormat="1" ht="12">
      <c r="A345" s="144" t="s">
        <v>377</v>
      </c>
      <c r="B345" s="144"/>
      <c r="C345" s="144"/>
      <c r="D345" s="144"/>
      <c r="E345" s="144"/>
      <c r="F345" s="144"/>
      <c r="G345" s="144"/>
      <c r="H345" s="144"/>
      <c r="I345" s="144"/>
      <c r="J345" s="144"/>
      <c r="K345" s="144"/>
      <c r="N345" s="153"/>
    </row>
    <row r="346" spans="1:14" s="21" customFormat="1" ht="12">
      <c r="A346" s="12">
        <v>1</v>
      </c>
      <c r="B346" s="13" t="s">
        <v>68</v>
      </c>
      <c r="C346" s="71" t="s">
        <v>69</v>
      </c>
      <c r="D346" s="14" t="s">
        <v>55</v>
      </c>
      <c r="E346" s="15" t="s">
        <v>896</v>
      </c>
      <c r="F346" s="14" t="s">
        <v>877</v>
      </c>
      <c r="G346" s="25">
        <v>5</v>
      </c>
      <c r="H346" s="16"/>
      <c r="I346" s="16">
        <f aca="true" t="shared" si="26" ref="I346:I353">G346*H346</f>
        <v>0</v>
      </c>
      <c r="J346" s="17"/>
      <c r="K346" s="18">
        <f aca="true" t="shared" si="27" ref="K346:K353">ROUND(I346*J346/100+I346,2)</f>
        <v>0</v>
      </c>
      <c r="N346" s="154"/>
    </row>
    <row r="347" spans="1:14" s="21" customFormat="1" ht="12">
      <c r="A347" s="12">
        <v>2</v>
      </c>
      <c r="B347" s="13" t="s">
        <v>68</v>
      </c>
      <c r="C347" s="71" t="s">
        <v>69</v>
      </c>
      <c r="D347" s="14" t="s">
        <v>419</v>
      </c>
      <c r="E347" s="15" t="s">
        <v>896</v>
      </c>
      <c r="F347" s="14" t="s">
        <v>877</v>
      </c>
      <c r="G347" s="25">
        <v>60</v>
      </c>
      <c r="H347" s="16"/>
      <c r="I347" s="16">
        <f t="shared" si="26"/>
        <v>0</v>
      </c>
      <c r="J347" s="17"/>
      <c r="K347" s="18">
        <f t="shared" si="27"/>
        <v>0</v>
      </c>
      <c r="N347" s="154"/>
    </row>
    <row r="348" spans="1:14" s="21" customFormat="1" ht="18">
      <c r="A348" s="12">
        <v>3</v>
      </c>
      <c r="B348" s="13" t="s">
        <v>61</v>
      </c>
      <c r="C348" s="79" t="s">
        <v>62</v>
      </c>
      <c r="D348" s="14" t="s">
        <v>63</v>
      </c>
      <c r="E348" s="15" t="s">
        <v>896</v>
      </c>
      <c r="F348" s="85" t="s">
        <v>498</v>
      </c>
      <c r="G348" s="25">
        <v>2</v>
      </c>
      <c r="H348" s="16"/>
      <c r="I348" s="16">
        <f t="shared" si="26"/>
        <v>0</v>
      </c>
      <c r="J348" s="17"/>
      <c r="K348" s="18">
        <f t="shared" si="27"/>
        <v>0</v>
      </c>
      <c r="N348" s="154"/>
    </row>
    <row r="349" spans="1:14" s="21" customFormat="1" ht="18">
      <c r="A349" s="12">
        <v>4</v>
      </c>
      <c r="B349" s="13" t="s">
        <v>64</v>
      </c>
      <c r="C349" s="79" t="s">
        <v>65</v>
      </c>
      <c r="D349" s="14" t="s">
        <v>66</v>
      </c>
      <c r="E349" s="15" t="s">
        <v>896</v>
      </c>
      <c r="F349" s="85" t="s">
        <v>505</v>
      </c>
      <c r="G349" s="25">
        <v>10</v>
      </c>
      <c r="H349" s="16"/>
      <c r="I349" s="16">
        <f t="shared" si="26"/>
        <v>0</v>
      </c>
      <c r="J349" s="17"/>
      <c r="K349" s="18">
        <f t="shared" si="27"/>
        <v>0</v>
      </c>
      <c r="N349" s="154"/>
    </row>
    <row r="350" spans="1:14" s="21" customFormat="1" ht="22.5">
      <c r="A350" s="12">
        <v>5</v>
      </c>
      <c r="B350" s="13" t="s">
        <v>64</v>
      </c>
      <c r="C350" s="79" t="s">
        <v>65</v>
      </c>
      <c r="D350" s="14" t="s">
        <v>67</v>
      </c>
      <c r="E350" s="15" t="s">
        <v>896</v>
      </c>
      <c r="F350" s="14" t="s">
        <v>496</v>
      </c>
      <c r="G350" s="25">
        <v>5</v>
      </c>
      <c r="H350" s="16"/>
      <c r="I350" s="16">
        <f t="shared" si="26"/>
        <v>0</v>
      </c>
      <c r="J350" s="17"/>
      <c r="K350" s="18">
        <f t="shared" si="27"/>
        <v>0</v>
      </c>
      <c r="N350" s="154"/>
    </row>
    <row r="351" spans="1:14" s="21" customFormat="1" ht="12">
      <c r="A351" s="12">
        <v>6</v>
      </c>
      <c r="B351" s="13" t="s">
        <v>705</v>
      </c>
      <c r="C351" s="33" t="s">
        <v>821</v>
      </c>
      <c r="D351" s="14" t="s">
        <v>416</v>
      </c>
      <c r="E351" s="15" t="s">
        <v>896</v>
      </c>
      <c r="F351" s="14" t="s">
        <v>906</v>
      </c>
      <c r="G351" s="25">
        <v>5</v>
      </c>
      <c r="H351" s="16"/>
      <c r="I351" s="16">
        <f t="shared" si="26"/>
        <v>0</v>
      </c>
      <c r="J351" s="17"/>
      <c r="K351" s="18">
        <f t="shared" si="27"/>
        <v>0</v>
      </c>
      <c r="N351" s="154"/>
    </row>
    <row r="352" spans="1:14" s="21" customFormat="1" ht="12">
      <c r="A352" s="12">
        <v>7</v>
      </c>
      <c r="B352" s="13" t="s">
        <v>705</v>
      </c>
      <c r="C352" s="33" t="s">
        <v>821</v>
      </c>
      <c r="D352" s="14" t="s">
        <v>417</v>
      </c>
      <c r="E352" s="15" t="s">
        <v>896</v>
      </c>
      <c r="F352" s="14" t="s">
        <v>906</v>
      </c>
      <c r="G352" s="25">
        <v>2</v>
      </c>
      <c r="H352" s="16"/>
      <c r="I352" s="16">
        <f t="shared" si="26"/>
        <v>0</v>
      </c>
      <c r="J352" s="17"/>
      <c r="K352" s="18">
        <f t="shared" si="27"/>
        <v>0</v>
      </c>
      <c r="N352" s="154"/>
    </row>
    <row r="353" spans="1:14" s="21" customFormat="1" ht="18">
      <c r="A353" s="12">
        <v>8</v>
      </c>
      <c r="B353" s="13" t="s">
        <v>705</v>
      </c>
      <c r="C353" s="33" t="s">
        <v>912</v>
      </c>
      <c r="D353" s="14" t="s">
        <v>913</v>
      </c>
      <c r="E353" s="15" t="s">
        <v>896</v>
      </c>
      <c r="F353" s="85" t="s">
        <v>497</v>
      </c>
      <c r="G353" s="25">
        <v>3</v>
      </c>
      <c r="H353" s="16"/>
      <c r="I353" s="16">
        <f t="shared" si="26"/>
        <v>0</v>
      </c>
      <c r="J353" s="17"/>
      <c r="K353" s="18">
        <f t="shared" si="27"/>
        <v>0</v>
      </c>
      <c r="N353" s="154"/>
    </row>
    <row r="354" spans="1:14" s="26" customFormat="1" ht="12">
      <c r="A354" s="143" t="s">
        <v>836</v>
      </c>
      <c r="B354" s="143"/>
      <c r="C354" s="143"/>
      <c r="D354" s="143"/>
      <c r="E354" s="143"/>
      <c r="F354" s="143"/>
      <c r="G354" s="143"/>
      <c r="H354" s="143"/>
      <c r="I354" s="30">
        <f>SUM(I346:I353)</f>
        <v>0</v>
      </c>
      <c r="J354" s="39"/>
      <c r="K354" s="30">
        <f>SUM(K346:K353)</f>
        <v>0</v>
      </c>
      <c r="N354" s="155"/>
    </row>
    <row r="355" spans="1:14" s="11" customFormat="1" ht="12">
      <c r="A355" s="144" t="s">
        <v>378</v>
      </c>
      <c r="B355" s="144"/>
      <c r="C355" s="144"/>
      <c r="D355" s="144"/>
      <c r="E355" s="144"/>
      <c r="F355" s="144"/>
      <c r="G355" s="144"/>
      <c r="H355" s="144"/>
      <c r="I355" s="144"/>
      <c r="J355" s="144"/>
      <c r="K355" s="144"/>
      <c r="N355" s="153"/>
    </row>
    <row r="356" spans="1:14" s="21" customFormat="1" ht="12">
      <c r="A356" s="12">
        <v>1</v>
      </c>
      <c r="B356" s="13" t="s">
        <v>958</v>
      </c>
      <c r="C356" s="79"/>
      <c r="D356" s="14" t="s">
        <v>57</v>
      </c>
      <c r="E356" s="15" t="s">
        <v>896</v>
      </c>
      <c r="F356" s="85" t="s">
        <v>504</v>
      </c>
      <c r="G356" s="25">
        <v>12</v>
      </c>
      <c r="H356" s="16"/>
      <c r="I356" s="16">
        <f>G356*H356</f>
        <v>0</v>
      </c>
      <c r="J356" s="17"/>
      <c r="K356" s="18">
        <f>ROUND(I356*J356/100+I356,2)</f>
        <v>0</v>
      </c>
      <c r="N356" s="154"/>
    </row>
    <row r="357" spans="1:14" s="21" customFormat="1" ht="22.5">
      <c r="A357" s="12">
        <v>2</v>
      </c>
      <c r="B357" s="13" t="s">
        <v>499</v>
      </c>
      <c r="C357" s="79" t="s">
        <v>58</v>
      </c>
      <c r="D357" s="14" t="s">
        <v>59</v>
      </c>
      <c r="E357" s="15" t="s">
        <v>896</v>
      </c>
      <c r="F357" s="85" t="s">
        <v>503</v>
      </c>
      <c r="G357" s="25">
        <v>200</v>
      </c>
      <c r="H357" s="16"/>
      <c r="I357" s="16">
        <f>G357*H357</f>
        <v>0</v>
      </c>
      <c r="J357" s="17"/>
      <c r="K357" s="18">
        <f>ROUND(I357*J357/100+I357,2)</f>
        <v>0</v>
      </c>
      <c r="N357" s="154"/>
    </row>
    <row r="358" spans="1:14" s="21" customFormat="1" ht="22.5">
      <c r="A358" s="12">
        <v>3</v>
      </c>
      <c r="B358" s="13" t="s">
        <v>499</v>
      </c>
      <c r="C358" s="79"/>
      <c r="D358" s="14" t="s">
        <v>60</v>
      </c>
      <c r="E358" s="15" t="s">
        <v>896</v>
      </c>
      <c r="F358" s="85" t="s">
        <v>500</v>
      </c>
      <c r="G358" s="25">
        <v>2</v>
      </c>
      <c r="H358" s="16"/>
      <c r="I358" s="16">
        <f>G358*H358</f>
        <v>0</v>
      </c>
      <c r="J358" s="17"/>
      <c r="K358" s="18">
        <f>ROUND(I358*J358/100+I358,2)</f>
        <v>0</v>
      </c>
      <c r="N358" s="154"/>
    </row>
    <row r="359" spans="1:14" ht="12">
      <c r="A359" s="143" t="s">
        <v>836</v>
      </c>
      <c r="B359" s="143"/>
      <c r="C359" s="143"/>
      <c r="D359" s="143"/>
      <c r="E359" s="143"/>
      <c r="F359" s="143"/>
      <c r="G359" s="143"/>
      <c r="H359" s="143"/>
      <c r="I359" s="30">
        <f>SUM(I356:I358)</f>
        <v>0</v>
      </c>
      <c r="J359" s="39"/>
      <c r="K359" s="30">
        <f>SUM(K356:K358)</f>
        <v>0</v>
      </c>
      <c r="L359" s="26"/>
      <c r="M359" s="21"/>
      <c r="N359" s="156"/>
    </row>
    <row r="360" spans="1:14" s="11" customFormat="1" ht="12">
      <c r="A360" s="144" t="s">
        <v>379</v>
      </c>
      <c r="B360" s="144"/>
      <c r="C360" s="144"/>
      <c r="D360" s="144"/>
      <c r="E360" s="144"/>
      <c r="F360" s="144"/>
      <c r="G360" s="144"/>
      <c r="H360" s="144"/>
      <c r="I360" s="144"/>
      <c r="J360" s="144"/>
      <c r="K360" s="144"/>
      <c r="N360" s="153"/>
    </row>
    <row r="361" spans="1:14" s="21" customFormat="1" ht="22.5">
      <c r="A361" s="12">
        <v>1</v>
      </c>
      <c r="B361" s="13" t="s">
        <v>412</v>
      </c>
      <c r="C361" s="66"/>
      <c r="D361" s="14" t="s">
        <v>770</v>
      </c>
      <c r="E361" s="37" t="s">
        <v>876</v>
      </c>
      <c r="F361" s="37" t="s">
        <v>627</v>
      </c>
      <c r="G361" s="25">
        <v>1500</v>
      </c>
      <c r="H361" s="18"/>
      <c r="I361" s="16">
        <f aca="true" t="shared" si="28" ref="I361:I383">G361*H361</f>
        <v>0</v>
      </c>
      <c r="J361" s="17"/>
      <c r="K361" s="18">
        <f aca="true" t="shared" si="29" ref="K361:K383">ROUND(I361*J361/100+I361,2)</f>
        <v>0</v>
      </c>
      <c r="N361" s="154"/>
    </row>
    <row r="362" spans="1:14" s="21" customFormat="1" ht="12">
      <c r="A362" s="12">
        <v>2</v>
      </c>
      <c r="B362" s="13" t="s">
        <v>172</v>
      </c>
      <c r="C362" s="66"/>
      <c r="D362" s="14" t="s">
        <v>646</v>
      </c>
      <c r="E362" s="37" t="s">
        <v>876</v>
      </c>
      <c r="F362" s="37" t="s">
        <v>880</v>
      </c>
      <c r="G362" s="25">
        <v>20</v>
      </c>
      <c r="H362" s="18"/>
      <c r="I362" s="16">
        <f t="shared" si="28"/>
        <v>0</v>
      </c>
      <c r="J362" s="17"/>
      <c r="K362" s="18">
        <f t="shared" si="29"/>
        <v>0</v>
      </c>
      <c r="N362" s="154"/>
    </row>
    <row r="363" spans="1:14" s="21" customFormat="1" ht="22.5">
      <c r="A363" s="12">
        <v>3</v>
      </c>
      <c r="B363" s="13" t="s">
        <v>172</v>
      </c>
      <c r="C363" s="66"/>
      <c r="D363" s="14" t="s">
        <v>701</v>
      </c>
      <c r="E363" s="37" t="s">
        <v>413</v>
      </c>
      <c r="F363" s="37" t="s">
        <v>414</v>
      </c>
      <c r="G363" s="25">
        <v>2</v>
      </c>
      <c r="H363" s="18"/>
      <c r="I363" s="16">
        <f t="shared" si="28"/>
        <v>0</v>
      </c>
      <c r="J363" s="17"/>
      <c r="K363" s="18">
        <f t="shared" si="29"/>
        <v>0</v>
      </c>
      <c r="N363" s="154"/>
    </row>
    <row r="364" spans="1:14" s="21" customFormat="1" ht="12">
      <c r="A364" s="12">
        <v>4</v>
      </c>
      <c r="B364" s="13" t="s">
        <v>172</v>
      </c>
      <c r="C364" s="84"/>
      <c r="D364" s="14" t="s">
        <v>173</v>
      </c>
      <c r="E364" s="37" t="s">
        <v>874</v>
      </c>
      <c r="F364" s="37" t="s">
        <v>887</v>
      </c>
      <c r="G364" s="25">
        <v>5</v>
      </c>
      <c r="H364" s="18"/>
      <c r="I364" s="16">
        <f t="shared" si="28"/>
        <v>0</v>
      </c>
      <c r="J364" s="17"/>
      <c r="K364" s="18">
        <f t="shared" si="29"/>
        <v>0</v>
      </c>
      <c r="N364" s="154"/>
    </row>
    <row r="365" spans="1:14" s="21" customFormat="1" ht="12">
      <c r="A365" s="12">
        <v>5</v>
      </c>
      <c r="B365" s="13" t="s">
        <v>172</v>
      </c>
      <c r="C365" s="84"/>
      <c r="D365" s="14" t="s">
        <v>707</v>
      </c>
      <c r="E365" s="37" t="s">
        <v>874</v>
      </c>
      <c r="F365" s="37" t="s">
        <v>887</v>
      </c>
      <c r="G365" s="25">
        <v>200</v>
      </c>
      <c r="H365" s="18"/>
      <c r="I365" s="16">
        <f t="shared" si="28"/>
        <v>0</v>
      </c>
      <c r="J365" s="17"/>
      <c r="K365" s="18">
        <f t="shared" si="29"/>
        <v>0</v>
      </c>
      <c r="M365" s="20"/>
      <c r="N365" s="154"/>
    </row>
    <row r="366" spans="1:14" s="21" customFormat="1" ht="12">
      <c r="A366" s="12">
        <v>6</v>
      </c>
      <c r="B366" s="13" t="s">
        <v>174</v>
      </c>
      <c r="C366" s="88"/>
      <c r="D366" s="14" t="s">
        <v>689</v>
      </c>
      <c r="E366" s="37" t="s">
        <v>874</v>
      </c>
      <c r="F366" s="37" t="s">
        <v>887</v>
      </c>
      <c r="G366" s="25">
        <v>2</v>
      </c>
      <c r="H366" s="18"/>
      <c r="I366" s="16">
        <f t="shared" si="28"/>
        <v>0</v>
      </c>
      <c r="J366" s="17"/>
      <c r="K366" s="18">
        <f t="shared" si="29"/>
        <v>0</v>
      </c>
      <c r="N366" s="154"/>
    </row>
    <row r="367" spans="1:14" s="21" customFormat="1" ht="12">
      <c r="A367" s="12">
        <v>7</v>
      </c>
      <c r="B367" s="13" t="s">
        <v>176</v>
      </c>
      <c r="C367" s="66"/>
      <c r="D367" s="14" t="s">
        <v>177</v>
      </c>
      <c r="E367" s="37" t="s">
        <v>876</v>
      </c>
      <c r="F367" s="37" t="s">
        <v>501</v>
      </c>
      <c r="G367" s="25">
        <v>5</v>
      </c>
      <c r="H367" s="18"/>
      <c r="I367" s="16">
        <f t="shared" si="28"/>
        <v>0</v>
      </c>
      <c r="J367" s="17"/>
      <c r="K367" s="18">
        <f t="shared" si="29"/>
        <v>0</v>
      </c>
      <c r="N367" s="154"/>
    </row>
    <row r="368" spans="1:14" s="21" customFormat="1" ht="12">
      <c r="A368" s="12">
        <v>8</v>
      </c>
      <c r="B368" s="13" t="s">
        <v>174</v>
      </c>
      <c r="C368" s="88" t="s">
        <v>175</v>
      </c>
      <c r="D368" s="14" t="s">
        <v>178</v>
      </c>
      <c r="E368" s="37" t="s">
        <v>874</v>
      </c>
      <c r="F368" s="37" t="s">
        <v>875</v>
      </c>
      <c r="G368" s="25">
        <v>15</v>
      </c>
      <c r="H368" s="18"/>
      <c r="I368" s="16">
        <f t="shared" si="28"/>
        <v>0</v>
      </c>
      <c r="J368" s="17"/>
      <c r="K368" s="18">
        <f t="shared" si="29"/>
        <v>0</v>
      </c>
      <c r="N368" s="154"/>
    </row>
    <row r="369" spans="1:14" s="21" customFormat="1" ht="12">
      <c r="A369" s="12">
        <v>9</v>
      </c>
      <c r="B369" s="13" t="s">
        <v>179</v>
      </c>
      <c r="C369" s="66" t="s">
        <v>180</v>
      </c>
      <c r="D369" s="14" t="s">
        <v>181</v>
      </c>
      <c r="E369" s="37" t="s">
        <v>876</v>
      </c>
      <c r="F369" s="37" t="s">
        <v>415</v>
      </c>
      <c r="G369" s="25">
        <v>2</v>
      </c>
      <c r="H369" s="18"/>
      <c r="I369" s="16">
        <f t="shared" si="28"/>
        <v>0</v>
      </c>
      <c r="J369" s="17"/>
      <c r="K369" s="18">
        <f t="shared" si="29"/>
        <v>0</v>
      </c>
      <c r="N369" s="154"/>
    </row>
    <row r="370" spans="1:14" s="21" customFormat="1" ht="12">
      <c r="A370" s="12">
        <v>10</v>
      </c>
      <c r="B370" s="13" t="s">
        <v>179</v>
      </c>
      <c r="C370" s="66" t="s">
        <v>180</v>
      </c>
      <c r="D370" s="14" t="s">
        <v>182</v>
      </c>
      <c r="E370" s="37" t="s">
        <v>876</v>
      </c>
      <c r="F370" s="37" t="s">
        <v>415</v>
      </c>
      <c r="G370" s="25">
        <v>2</v>
      </c>
      <c r="H370" s="18"/>
      <c r="I370" s="16">
        <f t="shared" si="28"/>
        <v>0</v>
      </c>
      <c r="J370" s="17"/>
      <c r="K370" s="18">
        <f t="shared" si="29"/>
        <v>0</v>
      </c>
      <c r="N370" s="154"/>
    </row>
    <row r="371" spans="1:14" s="21" customFormat="1" ht="12">
      <c r="A371" s="12">
        <v>11</v>
      </c>
      <c r="B371" s="13" t="s">
        <v>183</v>
      </c>
      <c r="C371" s="66"/>
      <c r="D371" s="14" t="s">
        <v>184</v>
      </c>
      <c r="E371" s="37" t="s">
        <v>874</v>
      </c>
      <c r="F371" s="37" t="s">
        <v>244</v>
      </c>
      <c r="G371" s="25">
        <v>90</v>
      </c>
      <c r="H371" s="18"/>
      <c r="I371" s="16">
        <f t="shared" si="28"/>
        <v>0</v>
      </c>
      <c r="J371" s="17"/>
      <c r="K371" s="18">
        <f t="shared" si="29"/>
        <v>0</v>
      </c>
      <c r="N371" s="154"/>
    </row>
    <row r="372" spans="1:14" s="21" customFormat="1" ht="12">
      <c r="A372" s="12">
        <v>12</v>
      </c>
      <c r="B372" s="13" t="s">
        <v>1089</v>
      </c>
      <c r="C372" s="66" t="s">
        <v>206</v>
      </c>
      <c r="D372" s="14" t="s">
        <v>693</v>
      </c>
      <c r="E372" s="37" t="s">
        <v>876</v>
      </c>
      <c r="F372" s="37" t="s">
        <v>881</v>
      </c>
      <c r="G372" s="25">
        <v>10</v>
      </c>
      <c r="H372" s="18"/>
      <c r="I372" s="16">
        <f t="shared" si="28"/>
        <v>0</v>
      </c>
      <c r="J372" s="17"/>
      <c r="K372" s="18">
        <f t="shared" si="29"/>
        <v>0</v>
      </c>
      <c r="N372" s="154"/>
    </row>
    <row r="373" spans="1:14" s="21" customFormat="1" ht="22.5">
      <c r="A373" s="12">
        <v>13</v>
      </c>
      <c r="B373" s="13" t="s">
        <v>1089</v>
      </c>
      <c r="C373" s="66"/>
      <c r="D373" s="14" t="s">
        <v>917</v>
      </c>
      <c r="E373" s="37" t="s">
        <v>468</v>
      </c>
      <c r="F373" s="37" t="s">
        <v>875</v>
      </c>
      <c r="G373" s="25">
        <v>10</v>
      </c>
      <c r="H373" s="18"/>
      <c r="I373" s="16">
        <f t="shared" si="28"/>
        <v>0</v>
      </c>
      <c r="J373" s="17"/>
      <c r="K373" s="18">
        <f t="shared" si="29"/>
        <v>0</v>
      </c>
      <c r="N373" s="154"/>
    </row>
    <row r="374" spans="1:14" s="21" customFormat="1" ht="22.5">
      <c r="A374" s="12">
        <v>14</v>
      </c>
      <c r="B374" s="13" t="s">
        <v>1089</v>
      </c>
      <c r="C374" s="66"/>
      <c r="D374" s="14" t="s">
        <v>736</v>
      </c>
      <c r="E374" s="37" t="s">
        <v>876</v>
      </c>
      <c r="F374" s="37" t="s">
        <v>502</v>
      </c>
      <c r="G374" s="25">
        <v>10</v>
      </c>
      <c r="H374" s="18"/>
      <c r="I374" s="16">
        <f t="shared" si="28"/>
        <v>0</v>
      </c>
      <c r="J374" s="17"/>
      <c r="K374" s="18">
        <f t="shared" si="29"/>
        <v>0</v>
      </c>
      <c r="N374" s="154"/>
    </row>
    <row r="375" spans="1:14" s="21" customFormat="1" ht="12">
      <c r="A375" s="12">
        <v>15</v>
      </c>
      <c r="B375" s="13" t="s">
        <v>185</v>
      </c>
      <c r="C375" s="66"/>
      <c r="D375" s="14" t="s">
        <v>650</v>
      </c>
      <c r="E375" s="37" t="s">
        <v>876</v>
      </c>
      <c r="F375" s="37" t="s">
        <v>898</v>
      </c>
      <c r="G375" s="25">
        <v>5</v>
      </c>
      <c r="H375" s="18"/>
      <c r="I375" s="16">
        <f t="shared" si="28"/>
        <v>0</v>
      </c>
      <c r="J375" s="17"/>
      <c r="K375" s="18">
        <f t="shared" si="29"/>
        <v>0</v>
      </c>
      <c r="N375" s="154"/>
    </row>
    <row r="376" spans="1:14" s="21" customFormat="1" ht="12">
      <c r="A376" s="12">
        <v>16</v>
      </c>
      <c r="B376" s="13" t="s">
        <v>185</v>
      </c>
      <c r="C376" s="66"/>
      <c r="D376" s="14" t="s">
        <v>116</v>
      </c>
      <c r="E376" s="37" t="s">
        <v>874</v>
      </c>
      <c r="F376" s="37" t="s">
        <v>875</v>
      </c>
      <c r="G376" s="25">
        <v>5</v>
      </c>
      <c r="H376" s="18"/>
      <c r="I376" s="16">
        <f t="shared" si="28"/>
        <v>0</v>
      </c>
      <c r="J376" s="17"/>
      <c r="K376" s="18">
        <f t="shared" si="29"/>
        <v>0</v>
      </c>
      <c r="N376" s="154"/>
    </row>
    <row r="377" spans="1:14" s="21" customFormat="1" ht="12">
      <c r="A377" s="12">
        <v>17</v>
      </c>
      <c r="B377" s="13" t="s">
        <v>186</v>
      </c>
      <c r="C377" s="66"/>
      <c r="D377" s="14" t="s">
        <v>187</v>
      </c>
      <c r="E377" s="37" t="s">
        <v>876</v>
      </c>
      <c r="F377" s="37" t="s">
        <v>243</v>
      </c>
      <c r="G377" s="25">
        <v>3</v>
      </c>
      <c r="H377" s="18"/>
      <c r="I377" s="16">
        <f t="shared" si="28"/>
        <v>0</v>
      </c>
      <c r="J377" s="17"/>
      <c r="K377" s="18">
        <f t="shared" si="29"/>
        <v>0</v>
      </c>
      <c r="N377" s="154"/>
    </row>
    <row r="378" spans="1:14" s="21" customFormat="1" ht="12">
      <c r="A378" s="12">
        <v>18</v>
      </c>
      <c r="B378" s="13" t="s">
        <v>188</v>
      </c>
      <c r="C378" s="66"/>
      <c r="D378" s="14" t="s">
        <v>207</v>
      </c>
      <c r="E378" s="37" t="s">
        <v>876</v>
      </c>
      <c r="F378" s="37" t="s">
        <v>898</v>
      </c>
      <c r="G378" s="25">
        <v>3</v>
      </c>
      <c r="H378" s="18"/>
      <c r="I378" s="16">
        <f t="shared" si="28"/>
        <v>0</v>
      </c>
      <c r="J378" s="17"/>
      <c r="K378" s="18">
        <f t="shared" si="29"/>
        <v>0</v>
      </c>
      <c r="N378" s="154"/>
    </row>
    <row r="379" spans="1:14" s="21" customFormat="1" ht="12">
      <c r="A379" s="12">
        <v>19</v>
      </c>
      <c r="B379" s="13" t="s">
        <v>189</v>
      </c>
      <c r="C379" s="66"/>
      <c r="D379" s="14" t="s">
        <v>703</v>
      </c>
      <c r="E379" s="37" t="s">
        <v>876</v>
      </c>
      <c r="F379" s="37" t="s">
        <v>898</v>
      </c>
      <c r="G379" s="25">
        <v>3</v>
      </c>
      <c r="H379" s="18"/>
      <c r="I379" s="16">
        <f t="shared" si="28"/>
        <v>0</v>
      </c>
      <c r="J379" s="17"/>
      <c r="K379" s="18">
        <f t="shared" si="29"/>
        <v>0</v>
      </c>
      <c r="N379" s="154"/>
    </row>
    <row r="380" spans="1:14" s="21" customFormat="1" ht="12">
      <c r="A380" s="12">
        <v>20</v>
      </c>
      <c r="B380" s="13" t="s">
        <v>189</v>
      </c>
      <c r="C380" s="66"/>
      <c r="D380" s="14" t="s">
        <v>207</v>
      </c>
      <c r="E380" s="37" t="s">
        <v>876</v>
      </c>
      <c r="F380" s="37" t="s">
        <v>898</v>
      </c>
      <c r="G380" s="25">
        <v>1</v>
      </c>
      <c r="H380" s="18"/>
      <c r="I380" s="16">
        <f t="shared" si="28"/>
        <v>0</v>
      </c>
      <c r="J380" s="17"/>
      <c r="K380" s="18">
        <f t="shared" si="29"/>
        <v>0</v>
      </c>
      <c r="N380" s="154"/>
    </row>
    <row r="381" spans="1:14" s="21" customFormat="1" ht="12">
      <c r="A381" s="12">
        <v>21</v>
      </c>
      <c r="B381" s="13" t="s">
        <v>189</v>
      </c>
      <c r="C381" s="66"/>
      <c r="D381" s="14" t="s">
        <v>190</v>
      </c>
      <c r="E381" s="37" t="s">
        <v>874</v>
      </c>
      <c r="F381" s="37" t="s">
        <v>887</v>
      </c>
      <c r="G381" s="25">
        <v>80</v>
      </c>
      <c r="H381" s="18"/>
      <c r="I381" s="16">
        <f t="shared" si="28"/>
        <v>0</v>
      </c>
      <c r="J381" s="17"/>
      <c r="K381" s="18">
        <f t="shared" si="29"/>
        <v>0</v>
      </c>
      <c r="N381" s="154"/>
    </row>
    <row r="382" spans="1:14" s="21" customFormat="1" ht="12">
      <c r="A382" s="12">
        <v>22</v>
      </c>
      <c r="B382" s="13" t="s">
        <v>191</v>
      </c>
      <c r="C382" s="66"/>
      <c r="D382" s="14" t="s">
        <v>192</v>
      </c>
      <c r="E382" s="37" t="s">
        <v>876</v>
      </c>
      <c r="F382" s="37" t="s">
        <v>501</v>
      </c>
      <c r="G382" s="25">
        <v>2</v>
      </c>
      <c r="H382" s="18"/>
      <c r="I382" s="16">
        <f t="shared" si="28"/>
        <v>0</v>
      </c>
      <c r="J382" s="17"/>
      <c r="K382" s="18">
        <f t="shared" si="29"/>
        <v>0</v>
      </c>
      <c r="N382" s="154"/>
    </row>
    <row r="383" spans="1:14" s="21" customFormat="1" ht="12">
      <c r="A383" s="12">
        <v>23</v>
      </c>
      <c r="B383" s="13" t="s">
        <v>193</v>
      </c>
      <c r="C383" s="66"/>
      <c r="D383" s="14" t="s">
        <v>770</v>
      </c>
      <c r="E383" s="37" t="s">
        <v>876</v>
      </c>
      <c r="F383" s="37" t="s">
        <v>898</v>
      </c>
      <c r="G383" s="25">
        <v>10</v>
      </c>
      <c r="H383" s="18"/>
      <c r="I383" s="16">
        <f t="shared" si="28"/>
        <v>0</v>
      </c>
      <c r="J383" s="17"/>
      <c r="K383" s="18">
        <f t="shared" si="29"/>
        <v>0</v>
      </c>
      <c r="N383" s="154"/>
    </row>
    <row r="384" spans="1:14" ht="12">
      <c r="A384" s="143" t="s">
        <v>836</v>
      </c>
      <c r="B384" s="143"/>
      <c r="C384" s="143"/>
      <c r="D384" s="143"/>
      <c r="E384" s="143"/>
      <c r="F384" s="143"/>
      <c r="G384" s="143"/>
      <c r="H384" s="143"/>
      <c r="I384" s="30">
        <f>SUM(I361:I383)</f>
        <v>0</v>
      </c>
      <c r="J384" s="39"/>
      <c r="K384" s="31">
        <f>SUM(K361:K383)</f>
        <v>0</v>
      </c>
      <c r="L384" s="26"/>
      <c r="M384" s="26"/>
      <c r="N384" s="156"/>
    </row>
    <row r="385" spans="1:14" s="11" customFormat="1" ht="12">
      <c r="A385" s="144" t="s">
        <v>380</v>
      </c>
      <c r="B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0"/>
      <c r="M385" s="53"/>
      <c r="N385" s="153"/>
    </row>
    <row r="386" spans="1:14" s="21" customFormat="1" ht="12">
      <c r="A386" s="12">
        <v>1</v>
      </c>
      <c r="B386" s="13" t="s">
        <v>885</v>
      </c>
      <c r="C386" s="33" t="s">
        <v>771</v>
      </c>
      <c r="D386" s="15" t="s">
        <v>679</v>
      </c>
      <c r="E386" s="15" t="s">
        <v>876</v>
      </c>
      <c r="F386" s="37" t="s">
        <v>886</v>
      </c>
      <c r="G386" s="25">
        <v>30</v>
      </c>
      <c r="H386" s="18"/>
      <c r="I386" s="68">
        <f>G386*H386</f>
        <v>0</v>
      </c>
      <c r="J386" s="17"/>
      <c r="K386" s="56">
        <f>ROUND(I386*J386/100+I386,2)</f>
        <v>0</v>
      </c>
      <c r="L386" s="20"/>
      <c r="M386" s="32"/>
      <c r="N386" s="154"/>
    </row>
    <row r="387" spans="1:14" s="11" customFormat="1" ht="12">
      <c r="A387" s="144" t="s">
        <v>389</v>
      </c>
      <c r="B387" s="144"/>
      <c r="C387" s="144"/>
      <c r="D387" s="144"/>
      <c r="E387" s="144"/>
      <c r="F387" s="144"/>
      <c r="G387" s="144"/>
      <c r="H387" s="144"/>
      <c r="I387" s="144"/>
      <c r="J387" s="144"/>
      <c r="N387" s="153"/>
    </row>
    <row r="388" spans="1:14" s="21" customFormat="1" ht="29.25">
      <c r="A388" s="12">
        <v>1</v>
      </c>
      <c r="B388" s="13" t="s">
        <v>283</v>
      </c>
      <c r="C388" s="72"/>
      <c r="D388" s="24" t="s">
        <v>830</v>
      </c>
      <c r="E388" s="14" t="s">
        <v>876</v>
      </c>
      <c r="F388" s="14" t="s">
        <v>1034</v>
      </c>
      <c r="G388" s="17">
        <v>5</v>
      </c>
      <c r="H388" s="90"/>
      <c r="I388" s="16">
        <f>H388*G388</f>
        <v>0</v>
      </c>
      <c r="J388" s="12"/>
      <c r="K388" s="18">
        <f>ROUND(I388*J388/100+I388,2)</f>
        <v>0</v>
      </c>
      <c r="N388" s="154"/>
    </row>
    <row r="389" spans="1:14" s="21" customFormat="1" ht="29.25">
      <c r="A389" s="12">
        <v>2</v>
      </c>
      <c r="B389" s="32" t="s">
        <v>255</v>
      </c>
      <c r="C389" s="33"/>
      <c r="D389" s="24" t="s">
        <v>256</v>
      </c>
      <c r="E389" s="14" t="s">
        <v>876</v>
      </c>
      <c r="F389" s="14" t="s">
        <v>1035</v>
      </c>
      <c r="G389" s="17">
        <v>2</v>
      </c>
      <c r="H389" s="90"/>
      <c r="I389" s="16">
        <f>H389*G389</f>
        <v>0</v>
      </c>
      <c r="J389" s="12"/>
      <c r="K389" s="18">
        <f>ROUND(I389*J389/100+I389,2)</f>
        <v>0</v>
      </c>
      <c r="L389" s="20"/>
      <c r="M389" s="20"/>
      <c r="N389" s="154"/>
    </row>
    <row r="390" spans="1:14" s="21" customFormat="1" ht="29.25">
      <c r="A390" s="12">
        <v>3</v>
      </c>
      <c r="B390" s="32" t="s">
        <v>287</v>
      </c>
      <c r="C390" s="33"/>
      <c r="D390" s="24" t="s">
        <v>288</v>
      </c>
      <c r="E390" s="14" t="s">
        <v>876</v>
      </c>
      <c r="F390" s="14" t="s">
        <v>1035</v>
      </c>
      <c r="G390" s="17">
        <v>20</v>
      </c>
      <c r="H390" s="90"/>
      <c r="I390" s="16">
        <f>H390*G390</f>
        <v>0</v>
      </c>
      <c r="J390" s="12"/>
      <c r="K390" s="18">
        <f>ROUND(I390*J390/100+I390,2)</f>
        <v>0</v>
      </c>
      <c r="L390" s="20"/>
      <c r="M390" s="20"/>
      <c r="N390" s="154"/>
    </row>
    <row r="391" spans="1:14" s="21" customFormat="1" ht="12">
      <c r="A391" s="12">
        <v>4</v>
      </c>
      <c r="B391" s="32" t="s">
        <v>305</v>
      </c>
      <c r="C391" s="33"/>
      <c r="D391" s="24" t="s">
        <v>983</v>
      </c>
      <c r="E391" s="15" t="s">
        <v>876</v>
      </c>
      <c r="F391" s="14" t="s">
        <v>257</v>
      </c>
      <c r="G391" s="17">
        <v>30</v>
      </c>
      <c r="H391" s="90"/>
      <c r="I391" s="16">
        <f>H391*G391</f>
        <v>0</v>
      </c>
      <c r="J391" s="12"/>
      <c r="K391" s="18">
        <f>ROUND(I391*J391/100+I391,2)</f>
        <v>0</v>
      </c>
      <c r="L391" s="20"/>
      <c r="M391" s="20"/>
      <c r="N391" s="154"/>
    </row>
    <row r="392" spans="1:14" ht="12">
      <c r="A392" s="143" t="s">
        <v>836</v>
      </c>
      <c r="B392" s="143"/>
      <c r="C392" s="143"/>
      <c r="D392" s="143"/>
      <c r="E392" s="143"/>
      <c r="F392" s="143"/>
      <c r="G392" s="143"/>
      <c r="H392" s="143"/>
      <c r="I392" s="44">
        <f>SUM(I388:I391)</f>
        <v>0</v>
      </c>
      <c r="J392" s="44"/>
      <c r="K392" s="56">
        <f>SUM(K388:K391)</f>
        <v>0</v>
      </c>
      <c r="N392" s="156"/>
    </row>
    <row r="393" spans="1:14" s="11" customFormat="1" ht="12">
      <c r="A393" s="144" t="s">
        <v>390</v>
      </c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0"/>
      <c r="M393" s="10"/>
      <c r="N393" s="153"/>
    </row>
    <row r="394" spans="1:14" s="21" customFormat="1" ht="12">
      <c r="A394" s="12">
        <v>1</v>
      </c>
      <c r="B394" s="13" t="s">
        <v>715</v>
      </c>
      <c r="C394" s="54" t="s">
        <v>775</v>
      </c>
      <c r="D394" s="14" t="s">
        <v>716</v>
      </c>
      <c r="E394" s="15" t="s">
        <v>876</v>
      </c>
      <c r="F394" s="37" t="s">
        <v>881</v>
      </c>
      <c r="G394" s="25">
        <v>10</v>
      </c>
      <c r="H394" s="18"/>
      <c r="I394" s="16">
        <f aca="true" t="shared" si="30" ref="I394:I443">G394*H394</f>
        <v>0</v>
      </c>
      <c r="J394" s="17"/>
      <c r="K394" s="18">
        <f aca="true" t="shared" si="31" ref="K394:K443">ROUND(I394*J394/100+I394,2)</f>
        <v>0</v>
      </c>
      <c r="L394" s="13"/>
      <c r="N394" s="154"/>
    </row>
    <row r="395" spans="1:14" s="21" customFormat="1" ht="12">
      <c r="A395" s="12">
        <v>2</v>
      </c>
      <c r="B395" s="13" t="s">
        <v>715</v>
      </c>
      <c r="C395" s="54" t="s">
        <v>775</v>
      </c>
      <c r="D395" s="73" t="s">
        <v>717</v>
      </c>
      <c r="E395" s="15" t="s">
        <v>876</v>
      </c>
      <c r="F395" s="37" t="s">
        <v>881</v>
      </c>
      <c r="G395" s="12">
        <v>5</v>
      </c>
      <c r="H395" s="18"/>
      <c r="I395" s="16">
        <f t="shared" si="30"/>
        <v>0</v>
      </c>
      <c r="J395" s="17"/>
      <c r="K395" s="18">
        <f t="shared" si="31"/>
        <v>0</v>
      </c>
      <c r="L395" s="13"/>
      <c r="N395" s="154"/>
    </row>
    <row r="396" spans="1:14" s="21" customFormat="1" ht="12">
      <c r="A396" s="12">
        <v>3</v>
      </c>
      <c r="B396" s="13" t="s">
        <v>724</v>
      </c>
      <c r="C396" s="79"/>
      <c r="D396" s="14" t="s">
        <v>673</v>
      </c>
      <c r="E396" s="15" t="s">
        <v>876</v>
      </c>
      <c r="F396" s="37" t="s">
        <v>881</v>
      </c>
      <c r="G396" s="25">
        <v>30</v>
      </c>
      <c r="H396" s="18"/>
      <c r="I396" s="16">
        <f t="shared" si="30"/>
        <v>0</v>
      </c>
      <c r="J396" s="17"/>
      <c r="K396" s="18">
        <f t="shared" si="31"/>
        <v>0</v>
      </c>
      <c r="L396" s="20"/>
      <c r="M396" s="20"/>
      <c r="N396" s="154"/>
    </row>
    <row r="397" spans="1:14" s="21" customFormat="1" ht="12">
      <c r="A397" s="12">
        <v>4</v>
      </c>
      <c r="B397" s="13" t="s">
        <v>724</v>
      </c>
      <c r="C397" s="79"/>
      <c r="D397" s="14" t="s">
        <v>674</v>
      </c>
      <c r="E397" s="15" t="s">
        <v>876</v>
      </c>
      <c r="F397" s="37" t="s">
        <v>881</v>
      </c>
      <c r="G397" s="25">
        <v>100</v>
      </c>
      <c r="H397" s="18"/>
      <c r="I397" s="16">
        <f t="shared" si="30"/>
        <v>0</v>
      </c>
      <c r="J397" s="17"/>
      <c r="K397" s="18">
        <f t="shared" si="31"/>
        <v>0</v>
      </c>
      <c r="L397" s="20"/>
      <c r="M397" s="20"/>
      <c r="N397" s="154"/>
    </row>
    <row r="398" spans="1:14" s="21" customFormat="1" ht="22.5">
      <c r="A398" s="12">
        <v>5</v>
      </c>
      <c r="B398" s="13" t="s">
        <v>907</v>
      </c>
      <c r="C398" s="54" t="s">
        <v>786</v>
      </c>
      <c r="D398" s="14" t="s">
        <v>728</v>
      </c>
      <c r="E398" s="15" t="s">
        <v>876</v>
      </c>
      <c r="F398" s="14" t="s">
        <v>898</v>
      </c>
      <c r="G398" s="25">
        <v>5</v>
      </c>
      <c r="H398" s="18"/>
      <c r="I398" s="16">
        <f t="shared" si="30"/>
        <v>0</v>
      </c>
      <c r="J398" s="17"/>
      <c r="K398" s="18">
        <f t="shared" si="31"/>
        <v>0</v>
      </c>
      <c r="L398" s="20"/>
      <c r="M398" s="20"/>
      <c r="N398" s="154"/>
    </row>
    <row r="399" spans="1:14" s="21" customFormat="1" ht="12">
      <c r="A399" s="12">
        <v>6</v>
      </c>
      <c r="B399" s="13" t="s">
        <v>702</v>
      </c>
      <c r="C399" s="54" t="s">
        <v>788</v>
      </c>
      <c r="D399" s="14" t="s">
        <v>730</v>
      </c>
      <c r="E399" s="15" t="s">
        <v>876</v>
      </c>
      <c r="F399" s="37" t="s">
        <v>881</v>
      </c>
      <c r="G399" s="25">
        <v>70</v>
      </c>
      <c r="H399" s="18"/>
      <c r="I399" s="16">
        <f t="shared" si="30"/>
        <v>0</v>
      </c>
      <c r="J399" s="17"/>
      <c r="K399" s="18">
        <f t="shared" si="31"/>
        <v>0</v>
      </c>
      <c r="L399" s="20"/>
      <c r="M399" s="20"/>
      <c r="N399" s="154"/>
    </row>
    <row r="400" spans="1:14" s="21" customFormat="1" ht="12">
      <c r="A400" s="12">
        <v>7</v>
      </c>
      <c r="B400" s="13" t="s">
        <v>702</v>
      </c>
      <c r="C400" s="54" t="s">
        <v>789</v>
      </c>
      <c r="D400" s="14" t="s">
        <v>908</v>
      </c>
      <c r="E400" s="15" t="s">
        <v>876</v>
      </c>
      <c r="F400" s="37" t="s">
        <v>881</v>
      </c>
      <c r="G400" s="25">
        <v>2</v>
      </c>
      <c r="H400" s="18"/>
      <c r="I400" s="16">
        <f t="shared" si="30"/>
        <v>0</v>
      </c>
      <c r="J400" s="17"/>
      <c r="K400" s="18">
        <f t="shared" si="31"/>
        <v>0</v>
      </c>
      <c r="L400" s="20"/>
      <c r="M400" s="20"/>
      <c r="N400" s="154"/>
    </row>
    <row r="401" spans="1:14" s="21" customFormat="1" ht="12">
      <c r="A401" s="12">
        <v>8</v>
      </c>
      <c r="B401" s="13" t="s">
        <v>664</v>
      </c>
      <c r="C401" s="79"/>
      <c r="D401" s="14" t="s">
        <v>716</v>
      </c>
      <c r="E401" s="15" t="s">
        <v>876</v>
      </c>
      <c r="F401" s="14" t="s">
        <v>905</v>
      </c>
      <c r="G401" s="12">
        <v>1</v>
      </c>
      <c r="H401" s="18"/>
      <c r="I401" s="16">
        <f t="shared" si="30"/>
        <v>0</v>
      </c>
      <c r="J401" s="17"/>
      <c r="K401" s="18">
        <f t="shared" si="31"/>
        <v>0</v>
      </c>
      <c r="L401" s="20"/>
      <c r="M401" s="20"/>
      <c r="N401" s="154"/>
    </row>
    <row r="402" spans="1:14" s="21" customFormat="1" ht="33.75">
      <c r="A402" s="12">
        <v>9</v>
      </c>
      <c r="B402" s="13" t="s">
        <v>453</v>
      </c>
      <c r="C402" s="54" t="s">
        <v>909</v>
      </c>
      <c r="D402" s="14" t="s">
        <v>734</v>
      </c>
      <c r="E402" s="15" t="s">
        <v>876</v>
      </c>
      <c r="F402" s="14" t="s">
        <v>506</v>
      </c>
      <c r="G402" s="25">
        <v>5</v>
      </c>
      <c r="H402" s="18"/>
      <c r="I402" s="16">
        <f t="shared" si="30"/>
        <v>0</v>
      </c>
      <c r="J402" s="17"/>
      <c r="K402" s="18">
        <f t="shared" si="31"/>
        <v>0</v>
      </c>
      <c r="L402" s="20"/>
      <c r="M402" s="20"/>
      <c r="N402" s="154"/>
    </row>
    <row r="403" spans="1:14" s="21" customFormat="1" ht="12">
      <c r="A403" s="12">
        <v>10</v>
      </c>
      <c r="B403" s="13" t="s">
        <v>358</v>
      </c>
      <c r="C403" s="54" t="s">
        <v>388</v>
      </c>
      <c r="D403" s="67" t="s">
        <v>387</v>
      </c>
      <c r="E403" s="37" t="s">
        <v>874</v>
      </c>
      <c r="F403" s="37" t="s">
        <v>976</v>
      </c>
      <c r="G403" s="25">
        <v>1</v>
      </c>
      <c r="H403" s="18"/>
      <c r="I403" s="16">
        <f t="shared" si="30"/>
        <v>0</v>
      </c>
      <c r="J403" s="17"/>
      <c r="K403" s="18">
        <f t="shared" si="31"/>
        <v>0</v>
      </c>
      <c r="N403" s="154"/>
    </row>
    <row r="404" spans="1:14" s="21" customFormat="1" ht="22.5">
      <c r="A404" s="12">
        <v>11</v>
      </c>
      <c r="B404" s="13" t="s">
        <v>910</v>
      </c>
      <c r="C404" s="54" t="s">
        <v>808</v>
      </c>
      <c r="D404" s="14" t="s">
        <v>751</v>
      </c>
      <c r="E404" s="15" t="s">
        <v>876</v>
      </c>
      <c r="F404" s="85" t="s">
        <v>507</v>
      </c>
      <c r="G404" s="25">
        <v>2</v>
      </c>
      <c r="H404" s="18"/>
      <c r="I404" s="16">
        <f t="shared" si="30"/>
        <v>0</v>
      </c>
      <c r="J404" s="17"/>
      <c r="K404" s="18">
        <f t="shared" si="31"/>
        <v>0</v>
      </c>
      <c r="L404" s="20"/>
      <c r="M404" s="20"/>
      <c r="N404" s="154"/>
    </row>
    <row r="405" spans="1:14" s="21" customFormat="1" ht="12">
      <c r="A405" s="12">
        <v>12</v>
      </c>
      <c r="B405" s="13" t="s">
        <v>750</v>
      </c>
      <c r="C405" s="54" t="s">
        <v>805</v>
      </c>
      <c r="D405" s="14" t="s">
        <v>670</v>
      </c>
      <c r="E405" s="15" t="s">
        <v>876</v>
      </c>
      <c r="F405" s="14" t="s">
        <v>880</v>
      </c>
      <c r="G405" s="25">
        <v>5</v>
      </c>
      <c r="H405" s="18"/>
      <c r="I405" s="16">
        <f t="shared" si="30"/>
        <v>0</v>
      </c>
      <c r="J405" s="17"/>
      <c r="K405" s="18">
        <f t="shared" si="31"/>
        <v>0</v>
      </c>
      <c r="L405" s="20"/>
      <c r="M405" s="20"/>
      <c r="N405" s="154"/>
    </row>
    <row r="406" spans="1:14" s="21" customFormat="1" ht="12">
      <c r="A406" s="12">
        <v>13</v>
      </c>
      <c r="B406" s="13" t="s">
        <v>750</v>
      </c>
      <c r="C406" s="54" t="s">
        <v>806</v>
      </c>
      <c r="D406" s="14" t="s">
        <v>677</v>
      </c>
      <c r="E406" s="15" t="s">
        <v>876</v>
      </c>
      <c r="F406" s="14" t="s">
        <v>881</v>
      </c>
      <c r="G406" s="25">
        <v>5</v>
      </c>
      <c r="H406" s="18"/>
      <c r="I406" s="16">
        <f t="shared" si="30"/>
        <v>0</v>
      </c>
      <c r="J406" s="17"/>
      <c r="K406" s="18">
        <f t="shared" si="31"/>
        <v>0</v>
      </c>
      <c r="L406" s="20"/>
      <c r="M406" s="20"/>
      <c r="N406" s="154"/>
    </row>
    <row r="407" spans="1:14" s="21" customFormat="1" ht="29.25">
      <c r="A407" s="12">
        <v>14</v>
      </c>
      <c r="B407" s="13" t="s">
        <v>630</v>
      </c>
      <c r="C407" s="54" t="s">
        <v>807</v>
      </c>
      <c r="D407" s="14" t="s">
        <v>911</v>
      </c>
      <c r="E407" s="15" t="s">
        <v>876</v>
      </c>
      <c r="F407" s="14" t="s">
        <v>1036</v>
      </c>
      <c r="G407" s="12">
        <v>50</v>
      </c>
      <c r="H407" s="18"/>
      <c r="I407" s="16">
        <f t="shared" si="30"/>
        <v>0</v>
      </c>
      <c r="J407" s="17"/>
      <c r="K407" s="18">
        <f t="shared" si="31"/>
        <v>0</v>
      </c>
      <c r="L407" s="20"/>
      <c r="M407" s="20"/>
      <c r="N407" s="154"/>
    </row>
    <row r="408" spans="1:14" s="21" customFormat="1" ht="22.5">
      <c r="A408" s="12">
        <v>15</v>
      </c>
      <c r="B408" s="13" t="s">
        <v>259</v>
      </c>
      <c r="C408" s="91" t="s">
        <v>342</v>
      </c>
      <c r="D408" s="14" t="s">
        <v>97</v>
      </c>
      <c r="E408" s="15" t="s">
        <v>876</v>
      </c>
      <c r="F408" s="14" t="s">
        <v>260</v>
      </c>
      <c r="G408" s="25">
        <v>2</v>
      </c>
      <c r="H408" s="18"/>
      <c r="I408" s="16">
        <f t="shared" si="30"/>
        <v>0</v>
      </c>
      <c r="J408" s="17"/>
      <c r="K408" s="18">
        <f t="shared" si="31"/>
        <v>0</v>
      </c>
      <c r="N408" s="154"/>
    </row>
    <row r="409" spans="1:14" s="21" customFormat="1" ht="12">
      <c r="A409" s="12">
        <v>16</v>
      </c>
      <c r="B409" s="13" t="s">
        <v>855</v>
      </c>
      <c r="C409" s="54" t="s">
        <v>815</v>
      </c>
      <c r="D409" s="14" t="s">
        <v>642</v>
      </c>
      <c r="E409" s="15" t="s">
        <v>876</v>
      </c>
      <c r="F409" s="14" t="s">
        <v>898</v>
      </c>
      <c r="G409" s="25">
        <v>5</v>
      </c>
      <c r="H409" s="18"/>
      <c r="I409" s="16">
        <f t="shared" si="30"/>
        <v>0</v>
      </c>
      <c r="J409" s="17"/>
      <c r="K409" s="18">
        <f t="shared" si="31"/>
        <v>0</v>
      </c>
      <c r="L409" s="20"/>
      <c r="M409" s="20"/>
      <c r="N409" s="154"/>
    </row>
    <row r="410" spans="1:14" s="21" customFormat="1" ht="12">
      <c r="A410" s="12">
        <v>17</v>
      </c>
      <c r="B410" s="13" t="s">
        <v>254</v>
      </c>
      <c r="C410" s="92" t="s">
        <v>350</v>
      </c>
      <c r="D410" s="14" t="s">
        <v>678</v>
      </c>
      <c r="E410" s="15" t="s">
        <v>876</v>
      </c>
      <c r="F410" s="37" t="s">
        <v>304</v>
      </c>
      <c r="G410" s="25">
        <v>5</v>
      </c>
      <c r="H410" s="18"/>
      <c r="I410" s="16">
        <f t="shared" si="30"/>
        <v>0</v>
      </c>
      <c r="J410" s="17"/>
      <c r="K410" s="18">
        <f t="shared" si="31"/>
        <v>0</v>
      </c>
      <c r="N410" s="154"/>
    </row>
    <row r="411" spans="1:14" s="21" customFormat="1" ht="12">
      <c r="A411" s="12">
        <v>18</v>
      </c>
      <c r="B411" s="13" t="s">
        <v>254</v>
      </c>
      <c r="C411" s="92" t="s">
        <v>350</v>
      </c>
      <c r="D411" s="14" t="s">
        <v>692</v>
      </c>
      <c r="E411" s="15" t="s">
        <v>876</v>
      </c>
      <c r="F411" s="37" t="s">
        <v>304</v>
      </c>
      <c r="G411" s="25">
        <v>5</v>
      </c>
      <c r="H411" s="18"/>
      <c r="I411" s="16">
        <f t="shared" si="30"/>
        <v>0</v>
      </c>
      <c r="J411" s="17"/>
      <c r="K411" s="18">
        <f t="shared" si="31"/>
        <v>0</v>
      </c>
      <c r="N411" s="154"/>
    </row>
    <row r="412" spans="1:14" s="21" customFormat="1" ht="12">
      <c r="A412" s="12">
        <v>19</v>
      </c>
      <c r="B412" s="13" t="s">
        <v>254</v>
      </c>
      <c r="C412" s="92" t="s">
        <v>350</v>
      </c>
      <c r="D412" s="14" t="s">
        <v>357</v>
      </c>
      <c r="E412" s="15" t="s">
        <v>876</v>
      </c>
      <c r="F412" s="37" t="s">
        <v>906</v>
      </c>
      <c r="G412" s="25">
        <v>5</v>
      </c>
      <c r="H412" s="18"/>
      <c r="I412" s="16">
        <f t="shared" si="30"/>
        <v>0</v>
      </c>
      <c r="J412" s="17"/>
      <c r="K412" s="18">
        <f t="shared" si="31"/>
        <v>0</v>
      </c>
      <c r="N412" s="154"/>
    </row>
    <row r="413" spans="1:14" s="21" customFormat="1" ht="12">
      <c r="A413" s="12">
        <v>20</v>
      </c>
      <c r="B413" s="13" t="s">
        <v>667</v>
      </c>
      <c r="C413" s="54" t="s">
        <v>818</v>
      </c>
      <c r="D413" s="14" t="s">
        <v>737</v>
      </c>
      <c r="E413" s="15" t="s">
        <v>876</v>
      </c>
      <c r="F413" s="14" t="s">
        <v>905</v>
      </c>
      <c r="G413" s="25">
        <v>10</v>
      </c>
      <c r="H413" s="18"/>
      <c r="I413" s="16">
        <f t="shared" si="30"/>
        <v>0</v>
      </c>
      <c r="J413" s="17"/>
      <c r="K413" s="18">
        <f t="shared" si="31"/>
        <v>0</v>
      </c>
      <c r="L413" s="20"/>
      <c r="M413" s="20"/>
      <c r="N413" s="154"/>
    </row>
    <row r="414" spans="1:14" s="21" customFormat="1" ht="12">
      <c r="A414" s="12">
        <v>21</v>
      </c>
      <c r="B414" s="13" t="s">
        <v>667</v>
      </c>
      <c r="C414" s="54" t="s">
        <v>818</v>
      </c>
      <c r="D414" s="14" t="s">
        <v>716</v>
      </c>
      <c r="E414" s="15" t="s">
        <v>876</v>
      </c>
      <c r="F414" s="14" t="s">
        <v>905</v>
      </c>
      <c r="G414" s="25">
        <v>5</v>
      </c>
      <c r="H414" s="18"/>
      <c r="I414" s="16">
        <f t="shared" si="30"/>
        <v>0</v>
      </c>
      <c r="J414" s="17"/>
      <c r="K414" s="18">
        <f t="shared" si="31"/>
        <v>0</v>
      </c>
      <c r="L414" s="20"/>
      <c r="M414" s="20"/>
      <c r="N414" s="154"/>
    </row>
    <row r="415" spans="1:14" s="21" customFormat="1" ht="12">
      <c r="A415" s="12">
        <v>22</v>
      </c>
      <c r="B415" s="13" t="s">
        <v>586</v>
      </c>
      <c r="C415" s="79" t="s">
        <v>773</v>
      </c>
      <c r="D415" s="14" t="s">
        <v>651</v>
      </c>
      <c r="E415" s="15" t="s">
        <v>874</v>
      </c>
      <c r="F415" s="14" t="s">
        <v>627</v>
      </c>
      <c r="G415" s="25">
        <v>5</v>
      </c>
      <c r="H415" s="18"/>
      <c r="I415" s="16">
        <f t="shared" si="30"/>
        <v>0</v>
      </c>
      <c r="J415" s="17"/>
      <c r="K415" s="18">
        <f t="shared" si="31"/>
        <v>0</v>
      </c>
      <c r="L415" s="20"/>
      <c r="M415" s="20"/>
      <c r="N415" s="154"/>
    </row>
    <row r="416" spans="1:14" s="21" customFormat="1" ht="22.5">
      <c r="A416" s="12">
        <v>23</v>
      </c>
      <c r="B416" s="13" t="s">
        <v>587</v>
      </c>
      <c r="C416" s="79" t="s">
        <v>773</v>
      </c>
      <c r="D416" s="14" t="s">
        <v>694</v>
      </c>
      <c r="E416" s="15" t="s">
        <v>874</v>
      </c>
      <c r="F416" s="14" t="s">
        <v>588</v>
      </c>
      <c r="G416" s="25">
        <v>5</v>
      </c>
      <c r="H416" s="18"/>
      <c r="I416" s="16">
        <f t="shared" si="30"/>
        <v>0</v>
      </c>
      <c r="J416" s="17"/>
      <c r="K416" s="18">
        <f t="shared" si="31"/>
        <v>0</v>
      </c>
      <c r="L416" s="20"/>
      <c r="M416" s="20"/>
      <c r="N416" s="154"/>
    </row>
    <row r="417" spans="1:14" s="21" customFormat="1" ht="22.5">
      <c r="A417" s="12">
        <v>24</v>
      </c>
      <c r="B417" s="13" t="s">
        <v>587</v>
      </c>
      <c r="C417" s="79" t="s">
        <v>773</v>
      </c>
      <c r="D417" s="14" t="s">
        <v>695</v>
      </c>
      <c r="E417" s="15" t="s">
        <v>874</v>
      </c>
      <c r="F417" s="14" t="s">
        <v>588</v>
      </c>
      <c r="G417" s="25">
        <v>5</v>
      </c>
      <c r="H417" s="18"/>
      <c r="I417" s="16">
        <f t="shared" si="30"/>
        <v>0</v>
      </c>
      <c r="J417" s="17"/>
      <c r="K417" s="18">
        <f t="shared" si="31"/>
        <v>0</v>
      </c>
      <c r="L417" s="20"/>
      <c r="M417" s="20"/>
      <c r="N417" s="154"/>
    </row>
    <row r="418" spans="1:14" s="21" customFormat="1" ht="22.5">
      <c r="A418" s="12">
        <v>25</v>
      </c>
      <c r="B418" s="13" t="s">
        <v>587</v>
      </c>
      <c r="C418" s="79"/>
      <c r="D418" s="14" t="s">
        <v>696</v>
      </c>
      <c r="E418" s="15" t="s">
        <v>874</v>
      </c>
      <c r="F418" s="14" t="s">
        <v>588</v>
      </c>
      <c r="G418" s="25">
        <v>3</v>
      </c>
      <c r="H418" s="18"/>
      <c r="I418" s="16">
        <f t="shared" si="30"/>
        <v>0</v>
      </c>
      <c r="J418" s="17"/>
      <c r="K418" s="18">
        <f t="shared" si="31"/>
        <v>0</v>
      </c>
      <c r="L418" s="20"/>
      <c r="M418" s="20"/>
      <c r="N418" s="154"/>
    </row>
    <row r="419" spans="1:14" s="21" customFormat="1" ht="12">
      <c r="A419" s="12">
        <v>26</v>
      </c>
      <c r="B419" s="13" t="s">
        <v>718</v>
      </c>
      <c r="C419" s="54" t="s">
        <v>776</v>
      </c>
      <c r="D419" s="73" t="s">
        <v>716</v>
      </c>
      <c r="E419" s="15" t="s">
        <v>876</v>
      </c>
      <c r="F419" s="37" t="s">
        <v>881</v>
      </c>
      <c r="G419" s="12">
        <v>100</v>
      </c>
      <c r="H419" s="18"/>
      <c r="I419" s="16">
        <f t="shared" si="30"/>
        <v>0</v>
      </c>
      <c r="J419" s="17"/>
      <c r="K419" s="18">
        <f t="shared" si="31"/>
        <v>0</v>
      </c>
      <c r="M419" s="20"/>
      <c r="N419" s="154"/>
    </row>
    <row r="420" spans="1:14" s="21" customFormat="1" ht="12">
      <c r="A420" s="12">
        <v>27</v>
      </c>
      <c r="B420" s="13" t="s">
        <v>718</v>
      </c>
      <c r="C420" s="54" t="s">
        <v>777</v>
      </c>
      <c r="D420" s="73" t="s">
        <v>670</v>
      </c>
      <c r="E420" s="15" t="s">
        <v>876</v>
      </c>
      <c r="F420" s="37" t="s">
        <v>881</v>
      </c>
      <c r="G420" s="12">
        <v>20</v>
      </c>
      <c r="H420" s="18"/>
      <c r="I420" s="16">
        <f t="shared" si="30"/>
        <v>0</v>
      </c>
      <c r="J420" s="17"/>
      <c r="K420" s="18">
        <f t="shared" si="31"/>
        <v>0</v>
      </c>
      <c r="M420" s="20"/>
      <c r="N420" s="154"/>
    </row>
    <row r="421" spans="1:14" s="21" customFormat="1" ht="12">
      <c r="A421" s="12">
        <v>28</v>
      </c>
      <c r="B421" s="13" t="s">
        <v>729</v>
      </c>
      <c r="C421" s="54" t="s">
        <v>787</v>
      </c>
      <c r="D421" s="14" t="s">
        <v>708</v>
      </c>
      <c r="E421" s="15" t="s">
        <v>876</v>
      </c>
      <c r="F421" s="14" t="s">
        <v>906</v>
      </c>
      <c r="G421" s="25">
        <v>5</v>
      </c>
      <c r="H421" s="18"/>
      <c r="I421" s="16">
        <f t="shared" si="30"/>
        <v>0</v>
      </c>
      <c r="J421" s="17"/>
      <c r="K421" s="18">
        <f t="shared" si="31"/>
        <v>0</v>
      </c>
      <c r="L421" s="20"/>
      <c r="M421" s="20"/>
      <c r="N421" s="154"/>
    </row>
    <row r="422" spans="1:14" s="21" customFormat="1" ht="12">
      <c r="A422" s="12">
        <v>29</v>
      </c>
      <c r="B422" s="13" t="s">
        <v>749</v>
      </c>
      <c r="C422" s="54"/>
      <c r="D422" s="14" t="s">
        <v>693</v>
      </c>
      <c r="E422" s="15" t="s">
        <v>876</v>
      </c>
      <c r="F422" s="14" t="s">
        <v>881</v>
      </c>
      <c r="G422" s="25">
        <v>3</v>
      </c>
      <c r="H422" s="18"/>
      <c r="I422" s="16">
        <f t="shared" si="30"/>
        <v>0</v>
      </c>
      <c r="J422" s="17"/>
      <c r="K422" s="18">
        <f t="shared" si="31"/>
        <v>0</v>
      </c>
      <c r="M422" s="20"/>
      <c r="N422" s="154"/>
    </row>
    <row r="423" spans="1:14" s="21" customFormat="1" ht="12">
      <c r="A423" s="12">
        <v>30</v>
      </c>
      <c r="B423" s="13" t="s">
        <v>752</v>
      </c>
      <c r="C423" s="54" t="s">
        <v>809</v>
      </c>
      <c r="D423" s="14" t="s">
        <v>716</v>
      </c>
      <c r="E423" s="15" t="s">
        <v>876</v>
      </c>
      <c r="F423" s="14" t="s">
        <v>905</v>
      </c>
      <c r="G423" s="25">
        <v>10</v>
      </c>
      <c r="H423" s="18"/>
      <c r="I423" s="16">
        <f t="shared" si="30"/>
        <v>0</v>
      </c>
      <c r="J423" s="17"/>
      <c r="K423" s="18">
        <f t="shared" si="31"/>
        <v>0</v>
      </c>
      <c r="L423" s="20"/>
      <c r="M423" s="20"/>
      <c r="N423" s="154"/>
    </row>
    <row r="424" spans="1:14" s="21" customFormat="1" ht="12">
      <c r="A424" s="12">
        <v>31</v>
      </c>
      <c r="B424" s="13" t="s">
        <v>752</v>
      </c>
      <c r="C424" s="54" t="s">
        <v>810</v>
      </c>
      <c r="D424" s="14" t="s">
        <v>670</v>
      </c>
      <c r="E424" s="15" t="s">
        <v>876</v>
      </c>
      <c r="F424" s="14" t="s">
        <v>906</v>
      </c>
      <c r="G424" s="25">
        <v>5</v>
      </c>
      <c r="H424" s="18"/>
      <c r="I424" s="16">
        <f t="shared" si="30"/>
        <v>0</v>
      </c>
      <c r="J424" s="17"/>
      <c r="K424" s="18">
        <f t="shared" si="31"/>
        <v>0</v>
      </c>
      <c r="L424" s="20"/>
      <c r="M424" s="20"/>
      <c r="N424" s="154"/>
    </row>
    <row r="425" spans="1:14" s="21" customFormat="1" ht="27">
      <c r="A425" s="12">
        <v>32</v>
      </c>
      <c r="B425" s="13" t="s">
        <v>753</v>
      </c>
      <c r="C425" s="54" t="s">
        <v>811</v>
      </c>
      <c r="D425" s="14" t="s">
        <v>671</v>
      </c>
      <c r="E425" s="15" t="s">
        <v>876</v>
      </c>
      <c r="F425" s="85" t="s">
        <v>508</v>
      </c>
      <c r="G425" s="25">
        <v>5</v>
      </c>
      <c r="H425" s="18"/>
      <c r="I425" s="16">
        <f t="shared" si="30"/>
        <v>0</v>
      </c>
      <c r="J425" s="17"/>
      <c r="K425" s="18">
        <f t="shared" si="31"/>
        <v>0</v>
      </c>
      <c r="L425" s="20"/>
      <c r="M425" s="20"/>
      <c r="N425" s="154"/>
    </row>
    <row r="426" spans="1:14" s="21" customFormat="1" ht="12">
      <c r="A426" s="12">
        <v>33</v>
      </c>
      <c r="B426" s="13" t="s">
        <v>753</v>
      </c>
      <c r="C426" s="54" t="s">
        <v>811</v>
      </c>
      <c r="D426" s="14" t="s">
        <v>671</v>
      </c>
      <c r="E426" s="15" t="s">
        <v>247</v>
      </c>
      <c r="F426" s="14" t="s">
        <v>937</v>
      </c>
      <c r="G426" s="25">
        <v>10</v>
      </c>
      <c r="H426" s="18"/>
      <c r="I426" s="16">
        <f t="shared" si="30"/>
        <v>0</v>
      </c>
      <c r="J426" s="17"/>
      <c r="K426" s="18">
        <f t="shared" si="31"/>
        <v>0</v>
      </c>
      <c r="L426" s="20"/>
      <c r="M426" s="20"/>
      <c r="N426" s="154"/>
    </row>
    <row r="427" spans="1:14" s="21" customFormat="1" ht="12">
      <c r="A427" s="12">
        <v>34</v>
      </c>
      <c r="B427" s="13" t="s">
        <v>589</v>
      </c>
      <c r="C427" s="54" t="s">
        <v>816</v>
      </c>
      <c r="D427" s="14" t="s">
        <v>676</v>
      </c>
      <c r="E427" s="15" t="s">
        <v>876</v>
      </c>
      <c r="F427" s="14" t="s">
        <v>880</v>
      </c>
      <c r="G427" s="25">
        <v>15</v>
      </c>
      <c r="H427" s="18"/>
      <c r="I427" s="16">
        <f t="shared" si="30"/>
        <v>0</v>
      </c>
      <c r="J427" s="17"/>
      <c r="K427" s="18">
        <f t="shared" si="31"/>
        <v>0</v>
      </c>
      <c r="M427" s="20"/>
      <c r="N427" s="154"/>
    </row>
    <row r="428" spans="1:14" s="21" customFormat="1" ht="12">
      <c r="A428" s="12">
        <v>35</v>
      </c>
      <c r="B428" s="13" t="s">
        <v>713</v>
      </c>
      <c r="C428" s="54" t="s">
        <v>774</v>
      </c>
      <c r="D428" s="15" t="s">
        <v>714</v>
      </c>
      <c r="E428" s="15" t="s">
        <v>876</v>
      </c>
      <c r="F428" s="37" t="s">
        <v>880</v>
      </c>
      <c r="G428" s="25">
        <v>5</v>
      </c>
      <c r="H428" s="18"/>
      <c r="I428" s="16">
        <f t="shared" si="30"/>
        <v>0</v>
      </c>
      <c r="J428" s="17"/>
      <c r="K428" s="18">
        <f t="shared" si="31"/>
        <v>0</v>
      </c>
      <c r="L428" s="20"/>
      <c r="M428" s="20"/>
      <c r="N428" s="154"/>
    </row>
    <row r="429" spans="1:14" s="21" customFormat="1" ht="22.5">
      <c r="A429" s="12">
        <v>36</v>
      </c>
      <c r="B429" s="32" t="s">
        <v>266</v>
      </c>
      <c r="C429" s="79"/>
      <c r="D429" s="93" t="s">
        <v>267</v>
      </c>
      <c r="E429" s="15" t="s">
        <v>876</v>
      </c>
      <c r="F429" s="14" t="s">
        <v>880</v>
      </c>
      <c r="G429" s="12">
        <v>100</v>
      </c>
      <c r="H429" s="90"/>
      <c r="I429" s="16">
        <f t="shared" si="30"/>
        <v>0</v>
      </c>
      <c r="J429" s="17"/>
      <c r="K429" s="18">
        <f t="shared" si="31"/>
        <v>0</v>
      </c>
      <c r="N429" s="154"/>
    </row>
    <row r="430" spans="1:14" s="21" customFormat="1" ht="12">
      <c r="A430" s="12">
        <v>37</v>
      </c>
      <c r="B430" s="32" t="s">
        <v>1041</v>
      </c>
      <c r="C430" s="92" t="s">
        <v>344</v>
      </c>
      <c r="D430" s="93" t="s">
        <v>1018</v>
      </c>
      <c r="E430" s="15" t="s">
        <v>876</v>
      </c>
      <c r="F430" s="14" t="s">
        <v>880</v>
      </c>
      <c r="G430" s="12">
        <v>5</v>
      </c>
      <c r="H430" s="18"/>
      <c r="I430" s="16">
        <f t="shared" si="30"/>
        <v>0</v>
      </c>
      <c r="J430" s="17"/>
      <c r="K430" s="18">
        <f t="shared" si="31"/>
        <v>0</v>
      </c>
      <c r="N430" s="154"/>
    </row>
    <row r="431" spans="1:14" s="21" customFormat="1" ht="12">
      <c r="A431" s="12">
        <v>38</v>
      </c>
      <c r="B431" s="13" t="s">
        <v>733</v>
      </c>
      <c r="C431" s="54" t="s">
        <v>790</v>
      </c>
      <c r="D431" s="14" t="s">
        <v>716</v>
      </c>
      <c r="E431" s="15" t="s">
        <v>876</v>
      </c>
      <c r="F431" s="14" t="s">
        <v>881</v>
      </c>
      <c r="G431" s="25">
        <v>55</v>
      </c>
      <c r="H431" s="18"/>
      <c r="I431" s="16">
        <f t="shared" si="30"/>
        <v>0</v>
      </c>
      <c r="J431" s="17"/>
      <c r="K431" s="18">
        <f t="shared" si="31"/>
        <v>0</v>
      </c>
      <c r="M431" s="20"/>
      <c r="N431" s="154"/>
    </row>
    <row r="432" spans="1:14" s="21" customFormat="1" ht="12">
      <c r="A432" s="12">
        <v>39</v>
      </c>
      <c r="B432" s="13" t="s">
        <v>733</v>
      </c>
      <c r="C432" s="54" t="s">
        <v>791</v>
      </c>
      <c r="D432" s="14" t="s">
        <v>670</v>
      </c>
      <c r="E432" s="15" t="s">
        <v>876</v>
      </c>
      <c r="F432" s="14" t="s">
        <v>881</v>
      </c>
      <c r="G432" s="25">
        <v>5</v>
      </c>
      <c r="H432" s="18"/>
      <c r="I432" s="16">
        <f t="shared" si="30"/>
        <v>0</v>
      </c>
      <c r="J432" s="17"/>
      <c r="K432" s="18">
        <f t="shared" si="31"/>
        <v>0</v>
      </c>
      <c r="M432" s="20"/>
      <c r="N432" s="154"/>
    </row>
    <row r="433" spans="1:14" s="21" customFormat="1" ht="12">
      <c r="A433" s="12">
        <v>40</v>
      </c>
      <c r="B433" s="13" t="s">
        <v>1027</v>
      </c>
      <c r="C433" s="92" t="s">
        <v>343</v>
      </c>
      <c r="D433" s="14" t="s">
        <v>241</v>
      </c>
      <c r="E433" s="15" t="s">
        <v>876</v>
      </c>
      <c r="F433" s="14" t="s">
        <v>881</v>
      </c>
      <c r="G433" s="25">
        <v>150</v>
      </c>
      <c r="H433" s="18"/>
      <c r="I433" s="16">
        <f t="shared" si="30"/>
        <v>0</v>
      </c>
      <c r="J433" s="17"/>
      <c r="K433" s="18">
        <f t="shared" si="31"/>
        <v>0</v>
      </c>
      <c r="M433" s="20"/>
      <c r="N433" s="154"/>
    </row>
    <row r="434" spans="1:14" s="21" customFormat="1" ht="12">
      <c r="A434" s="12">
        <v>41</v>
      </c>
      <c r="B434" s="13" t="s">
        <v>286</v>
      </c>
      <c r="C434" s="54"/>
      <c r="D434" s="15" t="s">
        <v>674</v>
      </c>
      <c r="E434" s="15" t="s">
        <v>876</v>
      </c>
      <c r="F434" s="14" t="s">
        <v>881</v>
      </c>
      <c r="G434" s="25">
        <v>20</v>
      </c>
      <c r="H434" s="90"/>
      <c r="I434" s="16">
        <f t="shared" si="30"/>
        <v>0</v>
      </c>
      <c r="J434" s="17"/>
      <c r="K434" s="18">
        <f t="shared" si="31"/>
        <v>0</v>
      </c>
      <c r="N434" s="154"/>
    </row>
    <row r="435" spans="1:14" s="21" customFormat="1" ht="12">
      <c r="A435" s="12">
        <v>42</v>
      </c>
      <c r="B435" s="13" t="s">
        <v>748</v>
      </c>
      <c r="C435" s="54" t="s">
        <v>804</v>
      </c>
      <c r="D435" s="14" t="s">
        <v>671</v>
      </c>
      <c r="E435" s="15" t="s">
        <v>876</v>
      </c>
      <c r="F435" s="37" t="s">
        <v>881</v>
      </c>
      <c r="G435" s="25">
        <v>40</v>
      </c>
      <c r="H435" s="18"/>
      <c r="I435" s="16">
        <f t="shared" si="30"/>
        <v>0</v>
      </c>
      <c r="J435" s="17"/>
      <c r="K435" s="18">
        <f t="shared" si="31"/>
        <v>0</v>
      </c>
      <c r="L435" s="20"/>
      <c r="M435" s="20"/>
      <c r="N435" s="154"/>
    </row>
    <row r="436" spans="1:14" s="21" customFormat="1" ht="12">
      <c r="A436" s="12">
        <v>43</v>
      </c>
      <c r="B436" s="13" t="s">
        <v>226</v>
      </c>
      <c r="C436" s="95"/>
      <c r="D436" s="14" t="s">
        <v>303</v>
      </c>
      <c r="E436" s="15" t="s">
        <v>876</v>
      </c>
      <c r="F436" s="14" t="s">
        <v>906</v>
      </c>
      <c r="G436" s="25">
        <v>15</v>
      </c>
      <c r="H436" s="90"/>
      <c r="I436" s="16">
        <f t="shared" si="30"/>
        <v>0</v>
      </c>
      <c r="J436" s="17"/>
      <c r="K436" s="18">
        <f t="shared" si="31"/>
        <v>0</v>
      </c>
      <c r="N436" s="154"/>
    </row>
    <row r="437" spans="1:14" s="21" customFormat="1" ht="12">
      <c r="A437" s="12">
        <v>44</v>
      </c>
      <c r="B437" s="13" t="s">
        <v>469</v>
      </c>
      <c r="C437" s="92" t="s">
        <v>345</v>
      </c>
      <c r="D437" s="15" t="s">
        <v>670</v>
      </c>
      <c r="E437" s="15" t="s">
        <v>876</v>
      </c>
      <c r="F437" s="14" t="s">
        <v>881</v>
      </c>
      <c r="G437" s="25">
        <v>5</v>
      </c>
      <c r="H437" s="18"/>
      <c r="I437" s="16">
        <f t="shared" si="30"/>
        <v>0</v>
      </c>
      <c r="J437" s="17"/>
      <c r="K437" s="18">
        <f t="shared" si="31"/>
        <v>0</v>
      </c>
      <c r="L437" s="20"/>
      <c r="M437" s="20"/>
      <c r="N437" s="154"/>
    </row>
    <row r="438" spans="1:14" s="21" customFormat="1" ht="12">
      <c r="A438" s="12">
        <v>45</v>
      </c>
      <c r="B438" s="13" t="s">
        <v>306</v>
      </c>
      <c r="C438" s="92" t="s">
        <v>346</v>
      </c>
      <c r="D438" s="14" t="s">
        <v>307</v>
      </c>
      <c r="E438" s="15" t="s">
        <v>876</v>
      </c>
      <c r="F438" s="14" t="s">
        <v>906</v>
      </c>
      <c r="G438" s="25">
        <v>15</v>
      </c>
      <c r="H438" s="18"/>
      <c r="I438" s="16">
        <f t="shared" si="30"/>
        <v>0</v>
      </c>
      <c r="J438" s="17"/>
      <c r="K438" s="18">
        <f t="shared" si="31"/>
        <v>0</v>
      </c>
      <c r="N438" s="154"/>
    </row>
    <row r="439" spans="1:14" s="21" customFormat="1" ht="12">
      <c r="A439" s="12">
        <v>46</v>
      </c>
      <c r="B439" s="13" t="s">
        <v>408</v>
      </c>
      <c r="C439" s="54" t="s">
        <v>812</v>
      </c>
      <c r="D439" s="14" t="s">
        <v>670</v>
      </c>
      <c r="E439" s="15" t="s">
        <v>876</v>
      </c>
      <c r="F439" s="14" t="s">
        <v>898</v>
      </c>
      <c r="G439" s="25">
        <v>15</v>
      </c>
      <c r="H439" s="18"/>
      <c r="I439" s="16">
        <f t="shared" si="30"/>
        <v>0</v>
      </c>
      <c r="J439" s="17"/>
      <c r="K439" s="18">
        <f t="shared" si="31"/>
        <v>0</v>
      </c>
      <c r="L439" s="20"/>
      <c r="M439" s="20"/>
      <c r="N439" s="154"/>
    </row>
    <row r="440" spans="1:14" s="21" customFormat="1" ht="12">
      <c r="A440" s="12">
        <v>47</v>
      </c>
      <c r="B440" s="13" t="s">
        <v>408</v>
      </c>
      <c r="C440" s="54" t="s">
        <v>812</v>
      </c>
      <c r="D440" s="14" t="s">
        <v>678</v>
      </c>
      <c r="E440" s="15" t="s">
        <v>876</v>
      </c>
      <c r="F440" s="14" t="s">
        <v>898</v>
      </c>
      <c r="G440" s="25">
        <v>10</v>
      </c>
      <c r="H440" s="18"/>
      <c r="I440" s="16">
        <f t="shared" si="30"/>
        <v>0</v>
      </c>
      <c r="J440" s="17"/>
      <c r="K440" s="18">
        <f t="shared" si="31"/>
        <v>0</v>
      </c>
      <c r="L440" s="20"/>
      <c r="M440" s="20"/>
      <c r="N440" s="154"/>
    </row>
    <row r="441" spans="1:14" s="21" customFormat="1" ht="12">
      <c r="A441" s="12">
        <v>48</v>
      </c>
      <c r="B441" s="13" t="s">
        <v>308</v>
      </c>
      <c r="C441" s="92" t="s">
        <v>347</v>
      </c>
      <c r="D441" s="67" t="s">
        <v>676</v>
      </c>
      <c r="E441" s="15" t="s">
        <v>876</v>
      </c>
      <c r="F441" s="14" t="s">
        <v>71</v>
      </c>
      <c r="G441" s="25">
        <v>7</v>
      </c>
      <c r="H441" s="18"/>
      <c r="I441" s="16">
        <f t="shared" si="30"/>
        <v>0</v>
      </c>
      <c r="J441" s="17"/>
      <c r="K441" s="18">
        <f t="shared" si="31"/>
        <v>0</v>
      </c>
      <c r="N441" s="154"/>
    </row>
    <row r="442" spans="1:14" s="21" customFormat="1" ht="12">
      <c r="A442" s="12">
        <v>49</v>
      </c>
      <c r="B442" s="13" t="s">
        <v>261</v>
      </c>
      <c r="C442" s="92" t="s">
        <v>348</v>
      </c>
      <c r="D442" s="14" t="s">
        <v>202</v>
      </c>
      <c r="E442" s="15" t="s">
        <v>876</v>
      </c>
      <c r="F442" s="14" t="s">
        <v>880</v>
      </c>
      <c r="G442" s="25">
        <v>15</v>
      </c>
      <c r="H442" s="18"/>
      <c r="I442" s="16">
        <f t="shared" si="30"/>
        <v>0</v>
      </c>
      <c r="J442" s="17"/>
      <c r="K442" s="18">
        <f t="shared" si="31"/>
        <v>0</v>
      </c>
      <c r="M442" s="20"/>
      <c r="N442" s="154"/>
    </row>
    <row r="443" spans="1:14" s="21" customFormat="1" ht="12">
      <c r="A443" s="12">
        <v>50</v>
      </c>
      <c r="B443" s="13" t="s">
        <v>197</v>
      </c>
      <c r="C443" s="91" t="s">
        <v>201</v>
      </c>
      <c r="D443" s="14" t="s">
        <v>200</v>
      </c>
      <c r="E443" s="15" t="s">
        <v>876</v>
      </c>
      <c r="F443" s="14" t="s">
        <v>906</v>
      </c>
      <c r="G443" s="12">
        <v>20</v>
      </c>
      <c r="H443" s="18"/>
      <c r="I443" s="16">
        <f t="shared" si="30"/>
        <v>0</v>
      </c>
      <c r="J443" s="17"/>
      <c r="K443" s="18">
        <f t="shared" si="31"/>
        <v>0</v>
      </c>
      <c r="M443" s="20"/>
      <c r="N443" s="154"/>
    </row>
    <row r="444" spans="1:14" s="60" customFormat="1" ht="12.75">
      <c r="A444" s="143" t="s">
        <v>836</v>
      </c>
      <c r="B444" s="143"/>
      <c r="C444" s="143"/>
      <c r="D444" s="143"/>
      <c r="E444" s="143"/>
      <c r="F444" s="143"/>
      <c r="G444" s="143"/>
      <c r="H444" s="143"/>
      <c r="I444" s="57">
        <f>SUM(I394:I443)</f>
        <v>0</v>
      </c>
      <c r="J444" s="58"/>
      <c r="K444" s="57">
        <f>SUM(K394:K443)</f>
        <v>0</v>
      </c>
      <c r="L444" s="59"/>
      <c r="M444" s="59"/>
      <c r="N444" s="159"/>
    </row>
    <row r="445" spans="1:14" s="11" customFormat="1" ht="12">
      <c r="A445" s="144" t="s">
        <v>381</v>
      </c>
      <c r="B445" s="144"/>
      <c r="C445" s="144"/>
      <c r="D445" s="144"/>
      <c r="E445" s="144"/>
      <c r="F445" s="144"/>
      <c r="G445" s="144"/>
      <c r="H445" s="144"/>
      <c r="I445" s="144"/>
      <c r="J445" s="144"/>
      <c r="K445" s="144"/>
      <c r="L445" s="10"/>
      <c r="M445" s="10"/>
      <c r="N445" s="153"/>
    </row>
    <row r="446" spans="1:14" s="21" customFormat="1" ht="12">
      <c r="A446" s="12">
        <v>1</v>
      </c>
      <c r="B446" s="13" t="s">
        <v>897</v>
      </c>
      <c r="C446" s="97" t="s">
        <v>356</v>
      </c>
      <c r="D446" s="73" t="s">
        <v>652</v>
      </c>
      <c r="E446" s="15" t="s">
        <v>876</v>
      </c>
      <c r="F446" s="14" t="s">
        <v>976</v>
      </c>
      <c r="G446" s="12">
        <v>850</v>
      </c>
      <c r="H446" s="83"/>
      <c r="I446" s="16">
        <f aca="true" t="shared" si="32" ref="I446:I471">G446*H446</f>
        <v>0</v>
      </c>
      <c r="J446" s="17"/>
      <c r="K446" s="18">
        <f aca="true" t="shared" si="33" ref="K446:K471">ROUND(I446*J446/100+I446,2)</f>
        <v>0</v>
      </c>
      <c r="N446" s="154"/>
    </row>
    <row r="447" spans="1:14" s="96" customFormat="1" ht="12">
      <c r="A447" s="12">
        <v>2</v>
      </c>
      <c r="B447" s="13" t="s">
        <v>720</v>
      </c>
      <c r="C447" s="54" t="s">
        <v>781</v>
      </c>
      <c r="D447" s="14" t="s">
        <v>716</v>
      </c>
      <c r="E447" s="15" t="s">
        <v>876</v>
      </c>
      <c r="F447" s="37" t="s">
        <v>976</v>
      </c>
      <c r="G447" s="12">
        <v>2900</v>
      </c>
      <c r="H447" s="40"/>
      <c r="I447" s="16">
        <f t="shared" si="32"/>
        <v>0</v>
      </c>
      <c r="J447" s="17"/>
      <c r="K447" s="18">
        <f t="shared" si="33"/>
        <v>0</v>
      </c>
      <c r="N447" s="160"/>
    </row>
    <row r="448" spans="1:14" s="21" customFormat="1" ht="12">
      <c r="A448" s="12">
        <v>3</v>
      </c>
      <c r="B448" s="13" t="s">
        <v>720</v>
      </c>
      <c r="C448" s="54" t="s">
        <v>782</v>
      </c>
      <c r="D448" s="14" t="s">
        <v>670</v>
      </c>
      <c r="E448" s="15" t="s">
        <v>876</v>
      </c>
      <c r="F448" s="37" t="s">
        <v>976</v>
      </c>
      <c r="G448" s="12">
        <v>400</v>
      </c>
      <c r="H448" s="40"/>
      <c r="I448" s="16">
        <f t="shared" si="32"/>
        <v>0</v>
      </c>
      <c r="J448" s="17"/>
      <c r="K448" s="18">
        <f t="shared" si="33"/>
        <v>0</v>
      </c>
      <c r="N448" s="154"/>
    </row>
    <row r="449" spans="1:14" s="21" customFormat="1" ht="12">
      <c r="A449" s="12">
        <v>4</v>
      </c>
      <c r="B449" s="13" t="s">
        <v>899</v>
      </c>
      <c r="C449" s="97" t="s">
        <v>355</v>
      </c>
      <c r="D449" s="14" t="s">
        <v>822</v>
      </c>
      <c r="E449" s="15" t="s">
        <v>876</v>
      </c>
      <c r="F449" s="37" t="s">
        <v>976</v>
      </c>
      <c r="G449" s="12">
        <v>60</v>
      </c>
      <c r="H449" s="40"/>
      <c r="I449" s="16">
        <f t="shared" si="32"/>
        <v>0</v>
      </c>
      <c r="J449" s="17"/>
      <c r="K449" s="18">
        <f t="shared" si="33"/>
        <v>0</v>
      </c>
      <c r="N449" s="154"/>
    </row>
    <row r="450" spans="1:14" s="21" customFormat="1" ht="12">
      <c r="A450" s="12">
        <v>5</v>
      </c>
      <c r="B450" s="13" t="s">
        <v>868</v>
      </c>
      <c r="C450" s="54" t="s">
        <v>783</v>
      </c>
      <c r="D450" s="14" t="s">
        <v>674</v>
      </c>
      <c r="E450" s="15" t="s">
        <v>876</v>
      </c>
      <c r="F450" s="37" t="s">
        <v>976</v>
      </c>
      <c r="G450" s="25">
        <v>450</v>
      </c>
      <c r="H450" s="40"/>
      <c r="I450" s="16">
        <f t="shared" si="32"/>
        <v>0</v>
      </c>
      <c r="J450" s="17"/>
      <c r="K450" s="18">
        <f t="shared" si="33"/>
        <v>0</v>
      </c>
      <c r="N450" s="154"/>
    </row>
    <row r="451" spans="1:14" s="21" customFormat="1" ht="12">
      <c r="A451" s="12">
        <v>6</v>
      </c>
      <c r="B451" s="13" t="s">
        <v>868</v>
      </c>
      <c r="C451" s="54" t="s">
        <v>784</v>
      </c>
      <c r="D451" s="14" t="s">
        <v>842</v>
      </c>
      <c r="E451" s="15" t="s">
        <v>876</v>
      </c>
      <c r="F451" s="37" t="s">
        <v>339</v>
      </c>
      <c r="G451" s="25">
        <v>900</v>
      </c>
      <c r="H451" s="40"/>
      <c r="I451" s="16">
        <f t="shared" si="32"/>
        <v>0</v>
      </c>
      <c r="J451" s="17"/>
      <c r="K451" s="18">
        <f t="shared" si="33"/>
        <v>0</v>
      </c>
      <c r="N451" s="154"/>
    </row>
    <row r="452" spans="1:14" s="21" customFormat="1" ht="12">
      <c r="A452" s="12">
        <v>7</v>
      </c>
      <c r="B452" s="13" t="s">
        <v>868</v>
      </c>
      <c r="C452" s="54" t="s">
        <v>785</v>
      </c>
      <c r="D452" s="14" t="s">
        <v>726</v>
      </c>
      <c r="E452" s="15" t="s">
        <v>876</v>
      </c>
      <c r="F452" s="37" t="s">
        <v>976</v>
      </c>
      <c r="G452" s="25">
        <v>1620</v>
      </c>
      <c r="H452" s="40"/>
      <c r="I452" s="16">
        <f t="shared" si="32"/>
        <v>0</v>
      </c>
      <c r="J452" s="17"/>
      <c r="K452" s="18">
        <f t="shared" si="33"/>
        <v>0</v>
      </c>
      <c r="N452" s="154"/>
    </row>
    <row r="453" spans="1:14" s="21" customFormat="1" ht="12">
      <c r="A453" s="12">
        <v>8</v>
      </c>
      <c r="B453" s="13" t="s">
        <v>710</v>
      </c>
      <c r="C453" s="97" t="s">
        <v>353</v>
      </c>
      <c r="D453" s="14" t="s">
        <v>670</v>
      </c>
      <c r="E453" s="15" t="s">
        <v>876</v>
      </c>
      <c r="F453" s="37" t="s">
        <v>976</v>
      </c>
      <c r="G453" s="25">
        <v>150</v>
      </c>
      <c r="H453" s="40"/>
      <c r="I453" s="16">
        <f t="shared" si="32"/>
        <v>0</v>
      </c>
      <c r="J453" s="17"/>
      <c r="K453" s="18">
        <f t="shared" si="33"/>
        <v>0</v>
      </c>
      <c r="N453" s="154"/>
    </row>
    <row r="454" spans="1:14" s="21" customFormat="1" ht="12">
      <c r="A454" s="12">
        <v>9</v>
      </c>
      <c r="B454" s="13" t="s">
        <v>901</v>
      </c>
      <c r="C454" s="97" t="s">
        <v>354</v>
      </c>
      <c r="D454" s="14" t="s">
        <v>736</v>
      </c>
      <c r="E454" s="15" t="s">
        <v>876</v>
      </c>
      <c r="F454" s="37" t="s">
        <v>976</v>
      </c>
      <c r="G454" s="12">
        <v>300</v>
      </c>
      <c r="H454" s="40"/>
      <c r="I454" s="16">
        <f t="shared" si="32"/>
        <v>0</v>
      </c>
      <c r="J454" s="17"/>
      <c r="K454" s="18">
        <f t="shared" si="33"/>
        <v>0</v>
      </c>
      <c r="N454" s="154"/>
    </row>
    <row r="455" spans="1:14" s="21" customFormat="1" ht="12">
      <c r="A455" s="12">
        <v>10</v>
      </c>
      <c r="B455" s="13" t="s">
        <v>681</v>
      </c>
      <c r="C455" s="33" t="s">
        <v>820</v>
      </c>
      <c r="D455" s="14" t="s">
        <v>646</v>
      </c>
      <c r="E455" s="15" t="s">
        <v>876</v>
      </c>
      <c r="F455" s="37" t="s">
        <v>976</v>
      </c>
      <c r="G455" s="25">
        <v>600</v>
      </c>
      <c r="H455" s="40"/>
      <c r="I455" s="16">
        <f t="shared" si="32"/>
        <v>0</v>
      </c>
      <c r="J455" s="17"/>
      <c r="K455" s="18">
        <f t="shared" si="33"/>
        <v>0</v>
      </c>
      <c r="N455" s="154"/>
    </row>
    <row r="456" spans="1:14" s="21" customFormat="1" ht="12">
      <c r="A456" s="12">
        <v>11</v>
      </c>
      <c r="B456" s="13" t="s">
        <v>739</v>
      </c>
      <c r="C456" s="54" t="s">
        <v>796</v>
      </c>
      <c r="D456" s="14" t="s">
        <v>740</v>
      </c>
      <c r="E456" s="15" t="s">
        <v>876</v>
      </c>
      <c r="F456" s="37" t="s">
        <v>976</v>
      </c>
      <c r="G456" s="25">
        <v>500</v>
      </c>
      <c r="H456" s="40"/>
      <c r="I456" s="16">
        <f t="shared" si="32"/>
        <v>0</v>
      </c>
      <c r="J456" s="17"/>
      <c r="K456" s="18">
        <f t="shared" si="33"/>
        <v>0</v>
      </c>
      <c r="N456" s="154"/>
    </row>
    <row r="457" spans="1:14" s="21" customFormat="1" ht="12">
      <c r="A457" s="12">
        <v>12</v>
      </c>
      <c r="B457" s="13" t="s">
        <v>739</v>
      </c>
      <c r="C457" s="54" t="s">
        <v>797</v>
      </c>
      <c r="D457" s="14" t="s">
        <v>741</v>
      </c>
      <c r="E457" s="15" t="s">
        <v>876</v>
      </c>
      <c r="F457" s="37" t="s">
        <v>976</v>
      </c>
      <c r="G457" s="25">
        <v>300</v>
      </c>
      <c r="H457" s="40"/>
      <c r="I457" s="16">
        <f t="shared" si="32"/>
        <v>0</v>
      </c>
      <c r="J457" s="17"/>
      <c r="K457" s="18">
        <f t="shared" si="33"/>
        <v>0</v>
      </c>
      <c r="N457" s="154"/>
    </row>
    <row r="458" spans="1:14" s="21" customFormat="1" ht="12">
      <c r="A458" s="12">
        <v>13</v>
      </c>
      <c r="B458" s="13" t="s">
        <v>742</v>
      </c>
      <c r="C458" s="54" t="s">
        <v>791</v>
      </c>
      <c r="D458" s="14" t="s">
        <v>716</v>
      </c>
      <c r="E458" s="15" t="s">
        <v>876</v>
      </c>
      <c r="F458" s="37" t="s">
        <v>976</v>
      </c>
      <c r="G458" s="25">
        <v>300</v>
      </c>
      <c r="H458" s="40"/>
      <c r="I458" s="16">
        <f t="shared" si="32"/>
        <v>0</v>
      </c>
      <c r="J458" s="17"/>
      <c r="K458" s="18">
        <f t="shared" si="33"/>
        <v>0</v>
      </c>
      <c r="N458" s="154"/>
    </row>
    <row r="459" spans="1:14" s="21" customFormat="1" ht="12">
      <c r="A459" s="12">
        <v>14</v>
      </c>
      <c r="B459" s="13" t="s">
        <v>742</v>
      </c>
      <c r="C459" s="54" t="s">
        <v>798</v>
      </c>
      <c r="D459" s="14" t="s">
        <v>670</v>
      </c>
      <c r="E459" s="15" t="s">
        <v>876</v>
      </c>
      <c r="F459" s="37" t="s">
        <v>976</v>
      </c>
      <c r="G459" s="25">
        <v>100</v>
      </c>
      <c r="H459" s="40"/>
      <c r="I459" s="16">
        <f t="shared" si="32"/>
        <v>0</v>
      </c>
      <c r="J459" s="17"/>
      <c r="K459" s="18">
        <f t="shared" si="33"/>
        <v>0</v>
      </c>
      <c r="N459" s="154"/>
    </row>
    <row r="460" spans="1:14" s="21" customFormat="1" ht="12">
      <c r="A460" s="12">
        <v>15</v>
      </c>
      <c r="B460" s="13" t="s">
        <v>744</v>
      </c>
      <c r="C460" s="54" t="s">
        <v>799</v>
      </c>
      <c r="D460" s="14" t="s">
        <v>670</v>
      </c>
      <c r="E460" s="15" t="s">
        <v>876</v>
      </c>
      <c r="F460" s="37" t="s">
        <v>976</v>
      </c>
      <c r="G460" s="25">
        <v>90</v>
      </c>
      <c r="H460" s="40"/>
      <c r="I460" s="16">
        <f t="shared" si="32"/>
        <v>0</v>
      </c>
      <c r="J460" s="17"/>
      <c r="K460" s="18">
        <f t="shared" si="33"/>
        <v>0</v>
      </c>
      <c r="N460" s="154"/>
    </row>
    <row r="461" spans="1:14" s="21" customFormat="1" ht="12">
      <c r="A461" s="12">
        <v>16</v>
      </c>
      <c r="B461" s="13" t="s">
        <v>1090</v>
      </c>
      <c r="C461" s="54" t="s">
        <v>800</v>
      </c>
      <c r="D461" s="14" t="s">
        <v>671</v>
      </c>
      <c r="E461" s="15" t="s">
        <v>876</v>
      </c>
      <c r="F461" s="37" t="s">
        <v>976</v>
      </c>
      <c r="G461" s="25">
        <v>900</v>
      </c>
      <c r="H461" s="40"/>
      <c r="I461" s="16">
        <f t="shared" si="32"/>
        <v>0</v>
      </c>
      <c r="J461" s="17"/>
      <c r="K461" s="18">
        <f t="shared" si="33"/>
        <v>0</v>
      </c>
      <c r="N461" s="154"/>
    </row>
    <row r="462" spans="1:14" s="21" customFormat="1" ht="12">
      <c r="A462" s="12">
        <v>17</v>
      </c>
      <c r="B462" s="13" t="s">
        <v>762</v>
      </c>
      <c r="C462" s="54" t="s">
        <v>803</v>
      </c>
      <c r="D462" s="14" t="s">
        <v>714</v>
      </c>
      <c r="E462" s="15" t="s">
        <v>876</v>
      </c>
      <c r="F462" s="37" t="s">
        <v>976</v>
      </c>
      <c r="G462" s="25">
        <v>600</v>
      </c>
      <c r="H462" s="40"/>
      <c r="I462" s="16">
        <f t="shared" si="32"/>
        <v>0</v>
      </c>
      <c r="J462" s="17"/>
      <c r="K462" s="18">
        <f t="shared" si="33"/>
        <v>0</v>
      </c>
      <c r="N462" s="154"/>
    </row>
    <row r="463" spans="1:14" s="21" customFormat="1" ht="12">
      <c r="A463" s="12">
        <v>20</v>
      </c>
      <c r="B463" s="13" t="s">
        <v>755</v>
      </c>
      <c r="C463" s="54" t="s">
        <v>813</v>
      </c>
      <c r="D463" s="14" t="s">
        <v>674</v>
      </c>
      <c r="E463" s="15" t="s">
        <v>876</v>
      </c>
      <c r="F463" s="37" t="s">
        <v>976</v>
      </c>
      <c r="G463" s="25">
        <v>4000</v>
      </c>
      <c r="H463" s="40"/>
      <c r="I463" s="16">
        <f t="shared" si="32"/>
        <v>0</v>
      </c>
      <c r="J463" s="17"/>
      <c r="K463" s="18">
        <f t="shared" si="33"/>
        <v>0</v>
      </c>
      <c r="N463" s="154"/>
    </row>
    <row r="464" spans="1:14" s="21" customFormat="1" ht="12">
      <c r="A464" s="12">
        <v>21</v>
      </c>
      <c r="B464" s="13" t="s">
        <v>755</v>
      </c>
      <c r="C464" s="54" t="s">
        <v>814</v>
      </c>
      <c r="D464" s="14" t="s">
        <v>834</v>
      </c>
      <c r="E464" s="15" t="s">
        <v>876</v>
      </c>
      <c r="F464" s="37" t="s">
        <v>976</v>
      </c>
      <c r="G464" s="25">
        <v>800</v>
      </c>
      <c r="H464" s="40"/>
      <c r="I464" s="16">
        <f t="shared" si="32"/>
        <v>0</v>
      </c>
      <c r="J464" s="17"/>
      <c r="K464" s="18">
        <f t="shared" si="33"/>
        <v>0</v>
      </c>
      <c r="N464" s="154"/>
    </row>
    <row r="465" spans="1:14" s="21" customFormat="1" ht="20.25">
      <c r="A465" s="12">
        <v>22</v>
      </c>
      <c r="B465" s="13" t="s">
        <v>251</v>
      </c>
      <c r="C465" s="97" t="s">
        <v>349</v>
      </c>
      <c r="D465" s="14" t="s">
        <v>692</v>
      </c>
      <c r="E465" s="15" t="s">
        <v>876</v>
      </c>
      <c r="F465" s="37" t="s">
        <v>1037</v>
      </c>
      <c r="G465" s="25">
        <v>400</v>
      </c>
      <c r="H465" s="40"/>
      <c r="I465" s="16">
        <f t="shared" si="32"/>
        <v>0</v>
      </c>
      <c r="J465" s="17"/>
      <c r="K465" s="18">
        <f t="shared" si="33"/>
        <v>0</v>
      </c>
      <c r="N465" s="154"/>
    </row>
    <row r="466" spans="1:14" s="21" customFormat="1" ht="20.25">
      <c r="A466" s="12">
        <v>23</v>
      </c>
      <c r="B466" s="13" t="s">
        <v>251</v>
      </c>
      <c r="C466" s="97" t="s">
        <v>349</v>
      </c>
      <c r="D466" s="14" t="s">
        <v>253</v>
      </c>
      <c r="E466" s="15" t="s">
        <v>876</v>
      </c>
      <c r="F466" s="37" t="s">
        <v>1037</v>
      </c>
      <c r="G466" s="25">
        <v>500</v>
      </c>
      <c r="H466" s="40"/>
      <c r="I466" s="16">
        <f t="shared" si="32"/>
        <v>0</v>
      </c>
      <c r="J466" s="17"/>
      <c r="K466" s="18">
        <f t="shared" si="33"/>
        <v>0</v>
      </c>
      <c r="N466" s="154"/>
    </row>
    <row r="467" spans="1:14" s="21" customFormat="1" ht="12">
      <c r="A467" s="12">
        <v>24</v>
      </c>
      <c r="B467" s="13" t="s">
        <v>298</v>
      </c>
      <c r="C467" s="97" t="s">
        <v>351</v>
      </c>
      <c r="D467" s="14" t="s">
        <v>983</v>
      </c>
      <c r="E467" s="15" t="s">
        <v>876</v>
      </c>
      <c r="F467" s="37" t="s">
        <v>976</v>
      </c>
      <c r="G467" s="25">
        <v>2800</v>
      </c>
      <c r="H467" s="40"/>
      <c r="I467" s="16">
        <f t="shared" si="32"/>
        <v>0</v>
      </c>
      <c r="J467" s="17"/>
      <c r="K467" s="18">
        <f t="shared" si="33"/>
        <v>0</v>
      </c>
      <c r="N467" s="154"/>
    </row>
    <row r="468" spans="1:14" s="21" customFormat="1" ht="12">
      <c r="A468" s="12">
        <v>25</v>
      </c>
      <c r="B468" s="13" t="s">
        <v>309</v>
      </c>
      <c r="C468" s="97" t="s">
        <v>352</v>
      </c>
      <c r="D468" s="14" t="s">
        <v>310</v>
      </c>
      <c r="E468" s="15" t="s">
        <v>876</v>
      </c>
      <c r="F468" s="37" t="s">
        <v>976</v>
      </c>
      <c r="G468" s="25">
        <v>2200</v>
      </c>
      <c r="H468" s="40"/>
      <c r="I468" s="16">
        <f t="shared" si="32"/>
        <v>0</v>
      </c>
      <c r="J468" s="17"/>
      <c r="K468" s="18">
        <f t="shared" si="33"/>
        <v>0</v>
      </c>
      <c r="N468" s="154"/>
    </row>
    <row r="469" spans="1:14" s="21" customFormat="1" ht="12">
      <c r="A469" s="12">
        <v>26</v>
      </c>
      <c r="B469" s="13" t="s">
        <v>710</v>
      </c>
      <c r="C469" s="97" t="s">
        <v>353</v>
      </c>
      <c r="D469" s="14" t="s">
        <v>644</v>
      </c>
      <c r="E469" s="15" t="s">
        <v>876</v>
      </c>
      <c r="F469" s="37" t="s">
        <v>277</v>
      </c>
      <c r="G469" s="25">
        <v>2</v>
      </c>
      <c r="H469" s="40"/>
      <c r="I469" s="16">
        <f t="shared" si="32"/>
        <v>0</v>
      </c>
      <c r="J469" s="17"/>
      <c r="K469" s="18">
        <f t="shared" si="33"/>
        <v>0</v>
      </c>
      <c r="N469" s="154"/>
    </row>
    <row r="470" spans="1:14" s="21" customFormat="1" ht="12">
      <c r="A470" s="12">
        <v>27</v>
      </c>
      <c r="B470" s="13" t="s">
        <v>710</v>
      </c>
      <c r="C470" s="97" t="s">
        <v>353</v>
      </c>
      <c r="D470" s="14" t="s">
        <v>278</v>
      </c>
      <c r="E470" s="15" t="s">
        <v>876</v>
      </c>
      <c r="F470" s="37" t="s">
        <v>72</v>
      </c>
      <c r="G470" s="25">
        <v>2</v>
      </c>
      <c r="H470" s="40"/>
      <c r="I470" s="16">
        <f t="shared" si="32"/>
        <v>0</v>
      </c>
      <c r="J470" s="17"/>
      <c r="K470" s="18">
        <f t="shared" si="33"/>
        <v>0</v>
      </c>
      <c r="N470" s="154"/>
    </row>
    <row r="471" spans="1:14" s="21" customFormat="1" ht="12">
      <c r="A471" s="12">
        <v>28</v>
      </c>
      <c r="B471" s="13" t="s">
        <v>197</v>
      </c>
      <c r="C471" s="97" t="s">
        <v>201</v>
      </c>
      <c r="D471" s="14" t="s">
        <v>312</v>
      </c>
      <c r="E471" s="15" t="s">
        <v>876</v>
      </c>
      <c r="F471" s="14" t="s">
        <v>509</v>
      </c>
      <c r="G471" s="25">
        <v>2</v>
      </c>
      <c r="H471" s="40"/>
      <c r="I471" s="16">
        <f t="shared" si="32"/>
        <v>0</v>
      </c>
      <c r="J471" s="17"/>
      <c r="K471" s="18">
        <f t="shared" si="33"/>
        <v>0</v>
      </c>
      <c r="N471" s="154"/>
    </row>
    <row r="472" spans="1:14" ht="12">
      <c r="A472" s="143" t="s">
        <v>836</v>
      </c>
      <c r="B472" s="143"/>
      <c r="C472" s="143"/>
      <c r="D472" s="143"/>
      <c r="E472" s="143"/>
      <c r="F472" s="143"/>
      <c r="G472" s="143"/>
      <c r="H472" s="143"/>
      <c r="I472" s="31">
        <f>SUM(I446:I471)</f>
        <v>0</v>
      </c>
      <c r="J472" s="39"/>
      <c r="K472" s="31">
        <f>SUM(K446:K471)</f>
        <v>0</v>
      </c>
      <c r="L472" s="21"/>
      <c r="M472" s="21"/>
      <c r="N472" s="156"/>
    </row>
    <row r="473" spans="1:14" s="11" customFormat="1" ht="12">
      <c r="A473" s="144" t="s">
        <v>394</v>
      </c>
      <c r="B473" s="144"/>
      <c r="C473" s="144"/>
      <c r="D473" s="144"/>
      <c r="E473" s="144"/>
      <c r="F473" s="144"/>
      <c r="G473" s="144"/>
      <c r="H473" s="144"/>
      <c r="I473" s="144"/>
      <c r="J473" s="144"/>
      <c r="K473" s="144"/>
      <c r="L473" s="10"/>
      <c r="M473" s="10"/>
      <c r="N473" s="153"/>
    </row>
    <row r="474" spans="1:14" s="21" customFormat="1" ht="12">
      <c r="A474" s="12">
        <v>1</v>
      </c>
      <c r="B474" s="13" t="s">
        <v>690</v>
      </c>
      <c r="C474" s="54" t="s">
        <v>779</v>
      </c>
      <c r="D474" s="15" t="s">
        <v>834</v>
      </c>
      <c r="E474" s="15" t="s">
        <v>876</v>
      </c>
      <c r="F474" s="37" t="s">
        <v>976</v>
      </c>
      <c r="G474" s="12">
        <v>60</v>
      </c>
      <c r="H474" s="40"/>
      <c r="I474" s="16">
        <f aca="true" t="shared" si="34" ref="I474:I482">G474*H474</f>
        <v>0</v>
      </c>
      <c r="J474" s="17"/>
      <c r="K474" s="18">
        <f aca="true" t="shared" si="35" ref="K474:K482">ROUND(I474*J474/100+I474,2)</f>
        <v>0</v>
      </c>
      <c r="N474" s="154"/>
    </row>
    <row r="475" spans="1:14" s="21" customFormat="1" ht="12">
      <c r="A475" s="12">
        <v>2</v>
      </c>
      <c r="B475" s="13" t="s">
        <v>690</v>
      </c>
      <c r="C475" s="54" t="s">
        <v>780</v>
      </c>
      <c r="D475" s="15" t="s">
        <v>691</v>
      </c>
      <c r="E475" s="15" t="s">
        <v>876</v>
      </c>
      <c r="F475" s="37" t="s">
        <v>976</v>
      </c>
      <c r="G475" s="12">
        <v>90</v>
      </c>
      <c r="H475" s="40"/>
      <c r="I475" s="16">
        <f t="shared" si="34"/>
        <v>0</v>
      </c>
      <c r="J475" s="17"/>
      <c r="K475" s="18">
        <f t="shared" si="35"/>
        <v>0</v>
      </c>
      <c r="N475" s="154"/>
    </row>
    <row r="476" spans="1:14" s="21" customFormat="1" ht="12">
      <c r="A476" s="12">
        <v>3</v>
      </c>
      <c r="B476" s="13" t="s">
        <v>735</v>
      </c>
      <c r="C476" s="54" t="s">
        <v>792</v>
      </c>
      <c r="D476" s="14" t="s">
        <v>708</v>
      </c>
      <c r="E476" s="15" t="s">
        <v>876</v>
      </c>
      <c r="F476" s="37" t="s">
        <v>976</v>
      </c>
      <c r="G476" s="25">
        <v>60</v>
      </c>
      <c r="H476" s="40"/>
      <c r="I476" s="16">
        <f t="shared" si="34"/>
        <v>0</v>
      </c>
      <c r="J476" s="17"/>
      <c r="K476" s="18">
        <f t="shared" si="35"/>
        <v>0</v>
      </c>
      <c r="N476" s="154"/>
    </row>
    <row r="477" spans="1:14" s="21" customFormat="1" ht="12">
      <c r="A477" s="12">
        <v>4</v>
      </c>
      <c r="B477" s="13" t="s">
        <v>735</v>
      </c>
      <c r="C477" s="54" t="s">
        <v>793</v>
      </c>
      <c r="D477" s="14" t="s">
        <v>736</v>
      </c>
      <c r="E477" s="15" t="s">
        <v>876</v>
      </c>
      <c r="F477" s="37" t="s">
        <v>976</v>
      </c>
      <c r="G477" s="25">
        <v>150</v>
      </c>
      <c r="H477" s="40"/>
      <c r="I477" s="16">
        <f t="shared" si="34"/>
        <v>0</v>
      </c>
      <c r="J477" s="17"/>
      <c r="K477" s="18">
        <f t="shared" si="35"/>
        <v>0</v>
      </c>
      <c r="N477" s="154"/>
    </row>
    <row r="478" spans="1:14" s="21" customFormat="1" ht="12">
      <c r="A478" s="12">
        <v>5</v>
      </c>
      <c r="B478" s="13" t="s">
        <v>735</v>
      </c>
      <c r="C478" s="54" t="s">
        <v>794</v>
      </c>
      <c r="D478" s="14" t="s">
        <v>737</v>
      </c>
      <c r="E478" s="15" t="s">
        <v>876</v>
      </c>
      <c r="F478" s="37" t="s">
        <v>976</v>
      </c>
      <c r="G478" s="25">
        <v>60</v>
      </c>
      <c r="H478" s="40"/>
      <c r="I478" s="16">
        <f t="shared" si="34"/>
        <v>0</v>
      </c>
      <c r="J478" s="17"/>
      <c r="K478" s="18">
        <f t="shared" si="35"/>
        <v>0</v>
      </c>
      <c r="N478" s="154"/>
    </row>
    <row r="479" spans="1:14" s="21" customFormat="1" ht="12">
      <c r="A479" s="12">
        <v>6</v>
      </c>
      <c r="B479" s="13" t="s">
        <v>735</v>
      </c>
      <c r="C479" s="54" t="s">
        <v>795</v>
      </c>
      <c r="D479" s="14" t="s">
        <v>714</v>
      </c>
      <c r="E479" s="15" t="s">
        <v>876</v>
      </c>
      <c r="F479" s="37" t="s">
        <v>976</v>
      </c>
      <c r="G479" s="25">
        <v>150</v>
      </c>
      <c r="H479" s="40"/>
      <c r="I479" s="16">
        <f t="shared" si="34"/>
        <v>0</v>
      </c>
      <c r="J479" s="17"/>
      <c r="K479" s="18">
        <f t="shared" si="35"/>
        <v>0</v>
      </c>
      <c r="N479" s="154"/>
    </row>
    <row r="480" spans="1:14" s="21" customFormat="1" ht="12">
      <c r="A480" s="12">
        <v>7</v>
      </c>
      <c r="B480" s="13" t="s">
        <v>746</v>
      </c>
      <c r="C480" s="54" t="s">
        <v>801</v>
      </c>
      <c r="D480" s="14" t="s">
        <v>642</v>
      </c>
      <c r="E480" s="15" t="s">
        <v>876</v>
      </c>
      <c r="F480" s="37" t="s">
        <v>976</v>
      </c>
      <c r="G480" s="25">
        <v>450</v>
      </c>
      <c r="H480" s="40"/>
      <c r="I480" s="16">
        <f t="shared" si="34"/>
        <v>0</v>
      </c>
      <c r="J480" s="17"/>
      <c r="K480" s="18">
        <f t="shared" si="35"/>
        <v>0</v>
      </c>
      <c r="N480" s="154"/>
    </row>
    <row r="481" spans="1:14" s="21" customFormat="1" ht="12">
      <c r="A481" s="12">
        <v>8</v>
      </c>
      <c r="B481" s="13" t="s">
        <v>746</v>
      </c>
      <c r="C481" s="54" t="s">
        <v>802</v>
      </c>
      <c r="D481" s="14" t="s">
        <v>747</v>
      </c>
      <c r="E481" s="15" t="s">
        <v>876</v>
      </c>
      <c r="F481" s="37" t="s">
        <v>976</v>
      </c>
      <c r="G481" s="25">
        <v>450</v>
      </c>
      <c r="H481" s="40"/>
      <c r="I481" s="16">
        <f t="shared" si="34"/>
        <v>0</v>
      </c>
      <c r="J481" s="17"/>
      <c r="K481" s="18">
        <f t="shared" si="35"/>
        <v>0</v>
      </c>
      <c r="N481" s="154"/>
    </row>
    <row r="482" spans="1:14" s="21" customFormat="1" ht="12">
      <c r="A482" s="12">
        <v>9</v>
      </c>
      <c r="B482" s="13" t="s">
        <v>262</v>
      </c>
      <c r="C482" s="97" t="s">
        <v>982</v>
      </c>
      <c r="D482" s="14" t="s">
        <v>677</v>
      </c>
      <c r="E482" s="15" t="s">
        <v>876</v>
      </c>
      <c r="F482" s="37" t="s">
        <v>976</v>
      </c>
      <c r="G482" s="25">
        <v>1960</v>
      </c>
      <c r="H482" s="40"/>
      <c r="I482" s="16">
        <f t="shared" si="34"/>
        <v>0</v>
      </c>
      <c r="J482" s="17"/>
      <c r="K482" s="18">
        <f t="shared" si="35"/>
        <v>0</v>
      </c>
      <c r="N482" s="154"/>
    </row>
    <row r="483" spans="1:14" ht="12">
      <c r="A483" s="143" t="s">
        <v>836</v>
      </c>
      <c r="B483" s="143"/>
      <c r="C483" s="143"/>
      <c r="D483" s="143"/>
      <c r="E483" s="143"/>
      <c r="F483" s="143"/>
      <c r="G483" s="143"/>
      <c r="H483" s="143"/>
      <c r="I483" s="31">
        <f>SUM(I474:I482)</f>
        <v>0</v>
      </c>
      <c r="J483" s="39"/>
      <c r="K483" s="31">
        <f>SUM(K474:K482)</f>
        <v>0</v>
      </c>
      <c r="L483" s="21"/>
      <c r="M483" s="21"/>
      <c r="N483" s="156"/>
    </row>
    <row r="484" spans="1:14" s="11" customFormat="1" ht="12">
      <c r="A484" s="144" t="s">
        <v>382</v>
      </c>
      <c r="B484" s="144"/>
      <c r="C484" s="144"/>
      <c r="D484" s="144"/>
      <c r="E484" s="144"/>
      <c r="F484" s="144"/>
      <c r="G484" s="144"/>
      <c r="H484" s="144"/>
      <c r="I484" s="144"/>
      <c r="J484" s="144"/>
      <c r="N484" s="153"/>
    </row>
    <row r="485" spans="1:14" s="21" customFormat="1" ht="33.75">
      <c r="A485" s="12">
        <v>1</v>
      </c>
      <c r="B485" s="32" t="s">
        <v>266</v>
      </c>
      <c r="C485" s="33"/>
      <c r="D485" s="93" t="s">
        <v>640</v>
      </c>
      <c r="E485" s="15" t="s">
        <v>268</v>
      </c>
      <c r="F485" s="14" t="s">
        <v>906</v>
      </c>
      <c r="G485" s="12">
        <v>20</v>
      </c>
      <c r="H485" s="98"/>
      <c r="I485" s="16">
        <f aca="true" t="shared" si="36" ref="I485:I549">H485*G485</f>
        <v>0</v>
      </c>
      <c r="J485" s="17"/>
      <c r="K485" s="18">
        <f aca="true" t="shared" si="37" ref="K485:K549">ROUND(I485*J485/100+I485,2)</f>
        <v>0</v>
      </c>
      <c r="N485" s="154"/>
    </row>
    <row r="486" spans="1:14" s="21" customFormat="1" ht="12">
      <c r="A486" s="12">
        <v>2</v>
      </c>
      <c r="B486" s="32" t="s">
        <v>269</v>
      </c>
      <c r="C486" s="33"/>
      <c r="D486" s="99">
        <v>0.2</v>
      </c>
      <c r="E486" s="15" t="s">
        <v>876</v>
      </c>
      <c r="F486" s="14" t="s">
        <v>300</v>
      </c>
      <c r="G486" s="12">
        <v>100</v>
      </c>
      <c r="H486" s="98"/>
      <c r="I486" s="16">
        <f t="shared" si="36"/>
        <v>0</v>
      </c>
      <c r="J486" s="17"/>
      <c r="K486" s="18">
        <f t="shared" si="37"/>
        <v>0</v>
      </c>
      <c r="N486" s="154"/>
    </row>
    <row r="487" spans="1:14" s="21" customFormat="1" ht="12">
      <c r="A487" s="12">
        <v>3</v>
      </c>
      <c r="B487" s="13" t="s">
        <v>669</v>
      </c>
      <c r="C487" s="72"/>
      <c r="D487" s="24" t="s">
        <v>674</v>
      </c>
      <c r="E487" s="15" t="s">
        <v>876</v>
      </c>
      <c r="F487" s="14" t="s">
        <v>898</v>
      </c>
      <c r="G487" s="12">
        <v>10</v>
      </c>
      <c r="H487" s="98"/>
      <c r="I487" s="16">
        <f t="shared" si="36"/>
        <v>0</v>
      </c>
      <c r="J487" s="17"/>
      <c r="K487" s="18">
        <f t="shared" si="37"/>
        <v>0</v>
      </c>
      <c r="N487" s="154"/>
    </row>
    <row r="488" spans="1:14" s="21" customFormat="1" ht="84" customHeight="1">
      <c r="A488" s="12">
        <v>4</v>
      </c>
      <c r="B488" s="100" t="s">
        <v>636</v>
      </c>
      <c r="C488" s="33"/>
      <c r="D488" s="101" t="s">
        <v>637</v>
      </c>
      <c r="E488" s="15" t="s">
        <v>876</v>
      </c>
      <c r="F488" s="14" t="s">
        <v>880</v>
      </c>
      <c r="G488" s="12">
        <v>120</v>
      </c>
      <c r="H488" s="98"/>
      <c r="I488" s="16">
        <f t="shared" si="36"/>
        <v>0</v>
      </c>
      <c r="J488" s="17"/>
      <c r="K488" s="18">
        <f t="shared" si="37"/>
        <v>0</v>
      </c>
      <c r="N488" s="154"/>
    </row>
    <row r="489" spans="1:14" s="21" customFormat="1" ht="12">
      <c r="A489" s="12">
        <v>5</v>
      </c>
      <c r="B489" s="13" t="s">
        <v>270</v>
      </c>
      <c r="C489" s="72"/>
      <c r="D489" s="24" t="s">
        <v>677</v>
      </c>
      <c r="E489" s="15" t="s">
        <v>876</v>
      </c>
      <c r="F489" s="14" t="s">
        <v>252</v>
      </c>
      <c r="G489" s="12">
        <v>5</v>
      </c>
      <c r="H489" s="98"/>
      <c r="I489" s="16">
        <f t="shared" si="36"/>
        <v>0</v>
      </c>
      <c r="J489" s="17"/>
      <c r="K489" s="18">
        <f t="shared" si="37"/>
        <v>0</v>
      </c>
      <c r="N489" s="154"/>
    </row>
    <row r="490" spans="1:14" s="21" customFormat="1" ht="12">
      <c r="A490" s="12">
        <v>6</v>
      </c>
      <c r="B490" s="13" t="s">
        <v>920</v>
      </c>
      <c r="C490" s="71"/>
      <c r="D490" s="94" t="s">
        <v>716</v>
      </c>
      <c r="E490" s="15" t="s">
        <v>876</v>
      </c>
      <c r="F490" s="14" t="s">
        <v>881</v>
      </c>
      <c r="G490" s="25">
        <v>10</v>
      </c>
      <c r="H490" s="98"/>
      <c r="I490" s="16">
        <f t="shared" si="36"/>
        <v>0</v>
      </c>
      <c r="J490" s="17"/>
      <c r="K490" s="18">
        <f t="shared" si="37"/>
        <v>0</v>
      </c>
      <c r="N490" s="154"/>
    </row>
    <row r="491" spans="1:14" s="21" customFormat="1" ht="12">
      <c r="A491" s="12">
        <v>7</v>
      </c>
      <c r="B491" s="13" t="s">
        <v>921</v>
      </c>
      <c r="C491" s="71"/>
      <c r="D491" s="14" t="s">
        <v>721</v>
      </c>
      <c r="E491" s="15" t="s">
        <v>876</v>
      </c>
      <c r="F491" s="14" t="s">
        <v>922</v>
      </c>
      <c r="G491" s="25">
        <v>40</v>
      </c>
      <c r="H491" s="98"/>
      <c r="I491" s="16">
        <f t="shared" si="36"/>
        <v>0</v>
      </c>
      <c r="J491" s="17"/>
      <c r="K491" s="18">
        <f t="shared" si="37"/>
        <v>0</v>
      </c>
      <c r="N491" s="154"/>
    </row>
    <row r="492" spans="1:14" s="21" customFormat="1" ht="12">
      <c r="A492" s="12">
        <v>8</v>
      </c>
      <c r="B492" s="13" t="s">
        <v>921</v>
      </c>
      <c r="C492" s="71"/>
      <c r="D492" s="14" t="s">
        <v>271</v>
      </c>
      <c r="E492" s="15" t="s">
        <v>876</v>
      </c>
      <c r="F492" s="14" t="s">
        <v>249</v>
      </c>
      <c r="G492" s="25">
        <v>20</v>
      </c>
      <c r="H492" s="98"/>
      <c r="I492" s="16">
        <f t="shared" si="36"/>
        <v>0</v>
      </c>
      <c r="J492" s="17"/>
      <c r="K492" s="18">
        <f t="shared" si="37"/>
        <v>0</v>
      </c>
      <c r="N492" s="154"/>
    </row>
    <row r="493" spans="1:14" s="21" customFormat="1" ht="12">
      <c r="A493" s="12">
        <v>9</v>
      </c>
      <c r="B493" s="13" t="s">
        <v>921</v>
      </c>
      <c r="C493" s="71"/>
      <c r="D493" s="14" t="s">
        <v>272</v>
      </c>
      <c r="E493" s="15" t="s">
        <v>876</v>
      </c>
      <c r="F493" s="14" t="s">
        <v>273</v>
      </c>
      <c r="G493" s="25">
        <v>5</v>
      </c>
      <c r="H493" s="98"/>
      <c r="I493" s="16">
        <f t="shared" si="36"/>
        <v>0</v>
      </c>
      <c r="J493" s="17"/>
      <c r="K493" s="18">
        <f t="shared" si="37"/>
        <v>0</v>
      </c>
      <c r="N493" s="154"/>
    </row>
    <row r="494" spans="1:14" s="21" customFormat="1" ht="12">
      <c r="A494" s="12">
        <v>10</v>
      </c>
      <c r="B494" s="13" t="s">
        <v>274</v>
      </c>
      <c r="C494" s="71"/>
      <c r="D494" s="14" t="s">
        <v>275</v>
      </c>
      <c r="E494" s="15" t="s">
        <v>876</v>
      </c>
      <c r="F494" s="14" t="s">
        <v>249</v>
      </c>
      <c r="G494" s="25">
        <v>5</v>
      </c>
      <c r="H494" s="98"/>
      <c r="I494" s="16">
        <f t="shared" si="36"/>
        <v>0</v>
      </c>
      <c r="J494" s="17"/>
      <c r="K494" s="18">
        <f t="shared" si="37"/>
        <v>0</v>
      </c>
      <c r="N494" s="154"/>
    </row>
    <row r="495" spans="1:14" s="21" customFormat="1" ht="12">
      <c r="A495" s="12">
        <v>11</v>
      </c>
      <c r="B495" s="13" t="s">
        <v>274</v>
      </c>
      <c r="C495" s="71"/>
      <c r="D495" s="14" t="s">
        <v>276</v>
      </c>
      <c r="E495" s="15" t="s">
        <v>876</v>
      </c>
      <c r="F495" s="14" t="s">
        <v>277</v>
      </c>
      <c r="G495" s="25">
        <v>2</v>
      </c>
      <c r="H495" s="98"/>
      <c r="I495" s="16">
        <f t="shared" si="36"/>
        <v>0</v>
      </c>
      <c r="J495" s="17"/>
      <c r="K495" s="18">
        <f t="shared" si="37"/>
        <v>0</v>
      </c>
      <c r="N495" s="154"/>
    </row>
    <row r="496" spans="1:14" s="21" customFormat="1" ht="20.25">
      <c r="A496" s="12">
        <v>12</v>
      </c>
      <c r="B496" s="13" t="s">
        <v>340</v>
      </c>
      <c r="C496" s="102"/>
      <c r="D496" s="14" t="s">
        <v>248</v>
      </c>
      <c r="E496" s="15" t="s">
        <v>876</v>
      </c>
      <c r="F496" s="14" t="s">
        <v>1038</v>
      </c>
      <c r="G496" s="25">
        <v>30</v>
      </c>
      <c r="H496" s="76"/>
      <c r="I496" s="16">
        <f t="shared" si="36"/>
        <v>0</v>
      </c>
      <c r="J496" s="17"/>
      <c r="K496" s="18">
        <f t="shared" si="37"/>
        <v>0</v>
      </c>
      <c r="N496" s="154"/>
    </row>
    <row r="497" spans="1:14" s="21" customFormat="1" ht="12">
      <c r="A497" s="12">
        <v>13</v>
      </c>
      <c r="B497" s="13" t="s">
        <v>723</v>
      </c>
      <c r="C497" s="54"/>
      <c r="D497" s="14" t="s">
        <v>642</v>
      </c>
      <c r="E497" s="15" t="s">
        <v>876</v>
      </c>
      <c r="F497" s="14" t="s">
        <v>923</v>
      </c>
      <c r="G497" s="25">
        <v>1</v>
      </c>
      <c r="H497" s="98"/>
      <c r="I497" s="16">
        <f t="shared" si="36"/>
        <v>0</v>
      </c>
      <c r="J497" s="17"/>
      <c r="K497" s="18">
        <f t="shared" si="37"/>
        <v>0</v>
      </c>
      <c r="N497" s="154"/>
    </row>
    <row r="498" spans="1:14" s="21" customFormat="1" ht="12">
      <c r="A498" s="12">
        <v>14</v>
      </c>
      <c r="B498" s="13" t="s">
        <v>723</v>
      </c>
      <c r="C498" s="54"/>
      <c r="D498" s="14" t="s">
        <v>641</v>
      </c>
      <c r="E498" s="15" t="s">
        <v>876</v>
      </c>
      <c r="F498" s="14" t="s">
        <v>905</v>
      </c>
      <c r="G498" s="25">
        <v>1</v>
      </c>
      <c r="H498" s="98"/>
      <c r="I498" s="16">
        <f t="shared" si="36"/>
        <v>0</v>
      </c>
      <c r="J498" s="17"/>
      <c r="K498" s="18">
        <f t="shared" si="37"/>
        <v>0</v>
      </c>
      <c r="N498" s="154"/>
    </row>
    <row r="499" spans="1:14" s="21" customFormat="1" ht="12">
      <c r="A499" s="12">
        <v>15</v>
      </c>
      <c r="B499" s="13" t="s">
        <v>725</v>
      </c>
      <c r="C499" s="54"/>
      <c r="D499" s="14" t="s">
        <v>838</v>
      </c>
      <c r="E499" s="15" t="s">
        <v>876</v>
      </c>
      <c r="F499" s="14" t="s">
        <v>906</v>
      </c>
      <c r="G499" s="25">
        <v>50</v>
      </c>
      <c r="H499" s="98"/>
      <c r="I499" s="16">
        <f t="shared" si="36"/>
        <v>0</v>
      </c>
      <c r="J499" s="17"/>
      <c r="K499" s="18">
        <f t="shared" si="37"/>
        <v>0</v>
      </c>
      <c r="N499" s="154"/>
    </row>
    <row r="500" spans="1:14" s="21" customFormat="1" ht="12">
      <c r="A500" s="12">
        <v>16</v>
      </c>
      <c r="B500" s="13" t="s">
        <v>727</v>
      </c>
      <c r="C500" s="54"/>
      <c r="D500" s="14" t="s">
        <v>835</v>
      </c>
      <c r="E500" s="15" t="s">
        <v>876</v>
      </c>
      <c r="F500" s="14" t="s">
        <v>906</v>
      </c>
      <c r="G500" s="25">
        <v>20</v>
      </c>
      <c r="H500" s="98"/>
      <c r="I500" s="16">
        <f t="shared" si="36"/>
        <v>0</v>
      </c>
      <c r="J500" s="17"/>
      <c r="K500" s="18">
        <f t="shared" si="37"/>
        <v>0</v>
      </c>
      <c r="N500" s="154"/>
    </row>
    <row r="501" spans="1:14" s="21" customFormat="1" ht="12">
      <c r="A501" s="12">
        <v>17</v>
      </c>
      <c r="B501" s="13" t="s">
        <v>711</v>
      </c>
      <c r="C501" s="54"/>
      <c r="D501" s="14" t="s">
        <v>708</v>
      </c>
      <c r="E501" s="15" t="s">
        <v>876</v>
      </c>
      <c r="F501" s="14" t="s">
        <v>881</v>
      </c>
      <c r="G501" s="25">
        <v>15</v>
      </c>
      <c r="H501" s="98"/>
      <c r="I501" s="16">
        <f t="shared" si="36"/>
        <v>0</v>
      </c>
      <c r="J501" s="17"/>
      <c r="K501" s="18">
        <f t="shared" si="37"/>
        <v>0</v>
      </c>
      <c r="N501" s="154"/>
    </row>
    <row r="502" spans="1:14" s="21" customFormat="1" ht="12">
      <c r="A502" s="12">
        <v>18</v>
      </c>
      <c r="B502" s="13" t="s">
        <v>711</v>
      </c>
      <c r="C502" s="54"/>
      <c r="D502" s="14" t="s">
        <v>707</v>
      </c>
      <c r="E502" s="15" t="s">
        <v>876</v>
      </c>
      <c r="F502" s="14" t="s">
        <v>72</v>
      </c>
      <c r="G502" s="25">
        <v>15</v>
      </c>
      <c r="H502" s="98"/>
      <c r="I502" s="16">
        <f t="shared" si="36"/>
        <v>0</v>
      </c>
      <c r="J502" s="17"/>
      <c r="K502" s="18">
        <f t="shared" si="37"/>
        <v>0</v>
      </c>
      <c r="N502" s="154"/>
    </row>
    <row r="503" spans="1:14" s="21" customFormat="1" ht="12">
      <c r="A503" s="12">
        <v>19</v>
      </c>
      <c r="B503" s="13" t="s">
        <v>924</v>
      </c>
      <c r="C503" s="54"/>
      <c r="D503" s="14" t="s">
        <v>663</v>
      </c>
      <c r="E503" s="15" t="s">
        <v>876</v>
      </c>
      <c r="F503" s="14" t="s">
        <v>906</v>
      </c>
      <c r="G503" s="25">
        <v>5</v>
      </c>
      <c r="H503" s="98"/>
      <c r="I503" s="16">
        <f t="shared" si="36"/>
        <v>0</v>
      </c>
      <c r="J503" s="17"/>
      <c r="K503" s="18">
        <f t="shared" si="37"/>
        <v>0</v>
      </c>
      <c r="N503" s="154"/>
    </row>
    <row r="504" spans="1:14" s="21" customFormat="1" ht="22.5">
      <c r="A504" s="12">
        <v>20</v>
      </c>
      <c r="B504" s="13" t="s">
        <v>680</v>
      </c>
      <c r="C504" s="72"/>
      <c r="D504" s="24" t="s">
        <v>925</v>
      </c>
      <c r="E504" s="15" t="s">
        <v>876</v>
      </c>
      <c r="F504" s="14" t="s">
        <v>906</v>
      </c>
      <c r="G504" s="12">
        <v>10</v>
      </c>
      <c r="H504" s="98"/>
      <c r="I504" s="16">
        <f t="shared" si="36"/>
        <v>0</v>
      </c>
      <c r="J504" s="17"/>
      <c r="K504" s="18">
        <f t="shared" si="37"/>
        <v>0</v>
      </c>
      <c r="N504" s="154"/>
    </row>
    <row r="505" spans="1:14" s="21" customFormat="1" ht="12">
      <c r="A505" s="12">
        <v>21</v>
      </c>
      <c r="B505" s="13" t="s">
        <v>869</v>
      </c>
      <c r="C505" s="54"/>
      <c r="D505" s="94" t="s">
        <v>638</v>
      </c>
      <c r="E505" s="15" t="s">
        <v>876</v>
      </c>
      <c r="F505" s="14" t="s">
        <v>905</v>
      </c>
      <c r="G505" s="25">
        <v>30</v>
      </c>
      <c r="H505" s="98"/>
      <c r="I505" s="16">
        <f t="shared" si="36"/>
        <v>0</v>
      </c>
      <c r="J505" s="17"/>
      <c r="K505" s="18">
        <f t="shared" si="37"/>
        <v>0</v>
      </c>
      <c r="N505" s="154"/>
    </row>
    <row r="506" spans="1:14" s="21" customFormat="1" ht="12">
      <c r="A506" s="12">
        <v>22</v>
      </c>
      <c r="B506" s="13" t="s">
        <v>869</v>
      </c>
      <c r="C506" s="54"/>
      <c r="D506" s="15">
        <v>0.98</v>
      </c>
      <c r="E506" s="15" t="s">
        <v>876</v>
      </c>
      <c r="F506" s="14" t="s">
        <v>510</v>
      </c>
      <c r="G506" s="25">
        <v>5</v>
      </c>
      <c r="H506" s="98"/>
      <c r="I506" s="16">
        <f t="shared" si="36"/>
        <v>0</v>
      </c>
      <c r="J506" s="17"/>
      <c r="K506" s="18">
        <f t="shared" si="37"/>
        <v>0</v>
      </c>
      <c r="N506" s="154"/>
    </row>
    <row r="507" spans="1:14" s="21" customFormat="1" ht="12">
      <c r="A507" s="12">
        <v>23</v>
      </c>
      <c r="B507" s="13" t="s">
        <v>731</v>
      </c>
      <c r="C507" s="86"/>
      <c r="D507" s="14" t="s">
        <v>732</v>
      </c>
      <c r="E507" s="15" t="s">
        <v>876</v>
      </c>
      <c r="F507" s="14" t="s">
        <v>511</v>
      </c>
      <c r="G507" s="25">
        <v>2</v>
      </c>
      <c r="H507" s="98"/>
      <c r="I507" s="16">
        <f t="shared" si="36"/>
        <v>0</v>
      </c>
      <c r="J507" s="17"/>
      <c r="K507" s="18">
        <f t="shared" si="37"/>
        <v>0</v>
      </c>
      <c r="N507" s="154"/>
    </row>
    <row r="508" spans="1:14" s="21" customFormat="1" ht="12">
      <c r="A508" s="12">
        <v>24</v>
      </c>
      <c r="B508" s="13" t="s">
        <v>280</v>
      </c>
      <c r="C508" s="86"/>
      <c r="D508" s="14" t="s">
        <v>281</v>
      </c>
      <c r="E508" s="15" t="s">
        <v>876</v>
      </c>
      <c r="F508" s="14" t="s">
        <v>881</v>
      </c>
      <c r="G508" s="25">
        <v>2</v>
      </c>
      <c r="H508" s="98"/>
      <c r="I508" s="16">
        <f t="shared" si="36"/>
        <v>0</v>
      </c>
      <c r="J508" s="17"/>
      <c r="K508" s="18">
        <f t="shared" si="37"/>
        <v>0</v>
      </c>
      <c r="N508" s="154"/>
    </row>
    <row r="509" spans="1:14" s="21" customFormat="1" ht="12">
      <c r="A509" s="12">
        <v>25</v>
      </c>
      <c r="B509" s="13" t="s">
        <v>843</v>
      </c>
      <c r="C509" s="54"/>
      <c r="D509" s="14" t="s">
        <v>704</v>
      </c>
      <c r="E509" s="15" t="s">
        <v>876</v>
      </c>
      <c r="F509" s="14" t="s">
        <v>906</v>
      </c>
      <c r="G509" s="25">
        <v>100</v>
      </c>
      <c r="H509" s="98"/>
      <c r="I509" s="16">
        <f t="shared" si="36"/>
        <v>0</v>
      </c>
      <c r="J509" s="17"/>
      <c r="K509" s="18">
        <f t="shared" si="37"/>
        <v>0</v>
      </c>
      <c r="N509" s="154"/>
    </row>
    <row r="510" spans="1:14" s="21" customFormat="1" ht="12">
      <c r="A510" s="12">
        <v>26</v>
      </c>
      <c r="B510" s="13" t="s">
        <v>282</v>
      </c>
      <c r="C510" s="54"/>
      <c r="D510" s="14" t="s">
        <v>693</v>
      </c>
      <c r="E510" s="15" t="s">
        <v>876</v>
      </c>
      <c r="F510" s="14" t="s">
        <v>880</v>
      </c>
      <c r="G510" s="25">
        <v>3</v>
      </c>
      <c r="H510" s="98"/>
      <c r="I510" s="16">
        <f t="shared" si="36"/>
        <v>0</v>
      </c>
      <c r="J510" s="17"/>
      <c r="K510" s="18">
        <f t="shared" si="37"/>
        <v>0</v>
      </c>
      <c r="N510" s="154"/>
    </row>
    <row r="511" spans="1:14" s="21" customFormat="1" ht="12">
      <c r="A511" s="12">
        <v>27</v>
      </c>
      <c r="B511" s="13" t="s">
        <v>672</v>
      </c>
      <c r="C511" s="54"/>
      <c r="D511" s="14" t="s">
        <v>676</v>
      </c>
      <c r="E511" s="15" t="s">
        <v>876</v>
      </c>
      <c r="F511" s="14" t="s">
        <v>881</v>
      </c>
      <c r="G511" s="25">
        <v>20</v>
      </c>
      <c r="H511" s="98"/>
      <c r="I511" s="16">
        <f t="shared" si="36"/>
        <v>0</v>
      </c>
      <c r="J511" s="17"/>
      <c r="K511" s="18">
        <f t="shared" si="37"/>
        <v>0</v>
      </c>
      <c r="N511" s="154"/>
    </row>
    <row r="512" spans="1:14" s="21" customFormat="1" ht="12">
      <c r="A512" s="12">
        <v>28</v>
      </c>
      <c r="B512" s="13" t="s">
        <v>712</v>
      </c>
      <c r="C512" s="54"/>
      <c r="D512" s="14" t="s">
        <v>926</v>
      </c>
      <c r="E512" s="15" t="s">
        <v>876</v>
      </c>
      <c r="F512" s="14" t="s">
        <v>881</v>
      </c>
      <c r="G512" s="25">
        <v>10</v>
      </c>
      <c r="H512" s="98"/>
      <c r="I512" s="16">
        <f t="shared" si="36"/>
        <v>0</v>
      </c>
      <c r="J512" s="17"/>
      <c r="K512" s="18">
        <f t="shared" si="37"/>
        <v>0</v>
      </c>
      <c r="N512" s="154"/>
    </row>
    <row r="513" spans="1:14" s="21" customFormat="1" ht="22.5">
      <c r="A513" s="12">
        <v>29</v>
      </c>
      <c r="B513" s="13" t="s">
        <v>927</v>
      </c>
      <c r="C513" s="54"/>
      <c r="D513" s="38">
        <v>0.045</v>
      </c>
      <c r="E513" s="15" t="s">
        <v>876</v>
      </c>
      <c r="F513" s="14" t="s">
        <v>928</v>
      </c>
      <c r="G513" s="25">
        <v>2</v>
      </c>
      <c r="H513" s="98"/>
      <c r="I513" s="16">
        <f t="shared" si="36"/>
        <v>0</v>
      </c>
      <c r="J513" s="17"/>
      <c r="K513" s="18">
        <f t="shared" si="37"/>
        <v>0</v>
      </c>
      <c r="N513" s="154"/>
    </row>
    <row r="514" spans="1:14" s="21" customFormat="1" ht="12">
      <c r="A514" s="12">
        <v>30</v>
      </c>
      <c r="B514" s="13" t="s">
        <v>284</v>
      </c>
      <c r="C514" s="54"/>
      <c r="D514" s="14" t="s">
        <v>670</v>
      </c>
      <c r="E514" s="15" t="s">
        <v>876</v>
      </c>
      <c r="F514" s="14" t="s">
        <v>881</v>
      </c>
      <c r="G514" s="25">
        <v>2</v>
      </c>
      <c r="H514" s="98"/>
      <c r="I514" s="16">
        <f t="shared" si="36"/>
        <v>0</v>
      </c>
      <c r="J514" s="17"/>
      <c r="K514" s="18">
        <f t="shared" si="37"/>
        <v>0</v>
      </c>
      <c r="N514" s="154"/>
    </row>
    <row r="515" spans="1:14" s="21" customFormat="1" ht="12">
      <c r="A515" s="12">
        <v>31</v>
      </c>
      <c r="B515" s="13" t="s">
        <v>285</v>
      </c>
      <c r="C515" s="54"/>
      <c r="D515" s="15" t="s">
        <v>677</v>
      </c>
      <c r="E515" s="15" t="s">
        <v>876</v>
      </c>
      <c r="F515" s="14" t="s">
        <v>906</v>
      </c>
      <c r="G515" s="25">
        <v>2</v>
      </c>
      <c r="H515" s="98"/>
      <c r="I515" s="16">
        <f t="shared" si="36"/>
        <v>0</v>
      </c>
      <c r="J515" s="17"/>
      <c r="K515" s="18">
        <f t="shared" si="37"/>
        <v>0</v>
      </c>
      <c r="N515" s="154"/>
    </row>
    <row r="516" spans="1:14" s="21" customFormat="1" ht="12">
      <c r="A516" s="12">
        <v>32</v>
      </c>
      <c r="B516" s="13" t="s">
        <v>681</v>
      </c>
      <c r="C516" s="71"/>
      <c r="D516" s="14" t="s">
        <v>649</v>
      </c>
      <c r="E516" s="15" t="s">
        <v>876</v>
      </c>
      <c r="F516" s="14" t="s">
        <v>72</v>
      </c>
      <c r="G516" s="25">
        <v>30</v>
      </c>
      <c r="H516" s="98"/>
      <c r="I516" s="16">
        <f t="shared" si="36"/>
        <v>0</v>
      </c>
      <c r="J516" s="17"/>
      <c r="K516" s="18">
        <f t="shared" si="37"/>
        <v>0</v>
      </c>
      <c r="N516" s="154"/>
    </row>
    <row r="517" spans="1:14" s="21" customFormat="1" ht="12">
      <c r="A517" s="12">
        <v>33</v>
      </c>
      <c r="B517" s="13" t="s">
        <v>291</v>
      </c>
      <c r="C517" s="54"/>
      <c r="D517" s="14" t="s">
        <v>770</v>
      </c>
      <c r="E517" s="15" t="s">
        <v>876</v>
      </c>
      <c r="F517" s="14" t="s">
        <v>512</v>
      </c>
      <c r="G517" s="25">
        <v>5</v>
      </c>
      <c r="H517" s="98"/>
      <c r="I517" s="16">
        <f t="shared" si="36"/>
        <v>0</v>
      </c>
      <c r="J517" s="17"/>
      <c r="K517" s="18">
        <f t="shared" si="37"/>
        <v>0</v>
      </c>
      <c r="N517" s="154"/>
    </row>
    <row r="518" spans="1:14" s="21" customFormat="1" ht="12">
      <c r="A518" s="12">
        <v>34</v>
      </c>
      <c r="B518" s="13" t="s">
        <v>292</v>
      </c>
      <c r="C518" s="54"/>
      <c r="D518" s="14" t="s">
        <v>770</v>
      </c>
      <c r="E518" s="15" t="s">
        <v>876</v>
      </c>
      <c r="F518" s="14" t="s">
        <v>513</v>
      </c>
      <c r="G518" s="25">
        <v>2</v>
      </c>
      <c r="H518" s="98"/>
      <c r="I518" s="16">
        <f t="shared" si="36"/>
        <v>0</v>
      </c>
      <c r="J518" s="17"/>
      <c r="K518" s="18">
        <f t="shared" si="37"/>
        <v>0</v>
      </c>
      <c r="N518" s="154"/>
    </row>
    <row r="519" spans="1:14" s="21" customFormat="1" ht="12">
      <c r="A519" s="12">
        <v>35</v>
      </c>
      <c r="B519" s="13" t="s">
        <v>289</v>
      </c>
      <c r="C519" s="71"/>
      <c r="D519" s="14" t="s">
        <v>290</v>
      </c>
      <c r="E519" s="14" t="s">
        <v>876</v>
      </c>
      <c r="F519" s="14" t="s">
        <v>224</v>
      </c>
      <c r="G519" s="25">
        <v>110</v>
      </c>
      <c r="H519" s="98"/>
      <c r="I519" s="16">
        <f t="shared" si="36"/>
        <v>0</v>
      </c>
      <c r="J519" s="17"/>
      <c r="K519" s="18">
        <f t="shared" si="37"/>
        <v>0</v>
      </c>
      <c r="N519" s="154"/>
    </row>
    <row r="520" spans="1:14" s="21" customFormat="1" ht="22.5">
      <c r="A520" s="12">
        <v>36</v>
      </c>
      <c r="B520" s="13" t="s">
        <v>470</v>
      </c>
      <c r="C520" s="71"/>
      <c r="D520" s="15">
        <v>0.1</v>
      </c>
      <c r="E520" s="15" t="s">
        <v>386</v>
      </c>
      <c r="F520" s="14" t="s">
        <v>514</v>
      </c>
      <c r="G520" s="25">
        <v>10</v>
      </c>
      <c r="H520" s="98"/>
      <c r="I520" s="16">
        <f t="shared" si="36"/>
        <v>0</v>
      </c>
      <c r="J520" s="17"/>
      <c r="K520" s="18">
        <f t="shared" si="37"/>
        <v>0</v>
      </c>
      <c r="N520" s="154"/>
    </row>
    <row r="521" spans="1:14" s="21" customFormat="1" ht="12">
      <c r="A521" s="12">
        <v>37</v>
      </c>
      <c r="B521" s="13" t="s">
        <v>844</v>
      </c>
      <c r="C521" s="54"/>
      <c r="D521" s="14" t="s">
        <v>743</v>
      </c>
      <c r="E521" s="15" t="s">
        <v>876</v>
      </c>
      <c r="F521" s="14" t="s">
        <v>881</v>
      </c>
      <c r="G521" s="25">
        <v>50</v>
      </c>
      <c r="H521" s="98"/>
      <c r="I521" s="16">
        <f t="shared" si="36"/>
        <v>0</v>
      </c>
      <c r="J521" s="17"/>
      <c r="K521" s="18">
        <f t="shared" si="37"/>
        <v>0</v>
      </c>
      <c r="N521" s="154"/>
    </row>
    <row r="522" spans="1:14" s="21" customFormat="1" ht="56.25">
      <c r="A522" s="12">
        <v>38</v>
      </c>
      <c r="B522" s="13" t="s">
        <v>631</v>
      </c>
      <c r="C522" s="54"/>
      <c r="D522" s="14" t="s">
        <v>770</v>
      </c>
      <c r="E522" s="15" t="s">
        <v>876</v>
      </c>
      <c r="F522" s="14" t="s">
        <v>971</v>
      </c>
      <c r="G522" s="25">
        <v>2</v>
      </c>
      <c r="H522" s="98"/>
      <c r="I522" s="16">
        <f t="shared" si="36"/>
        <v>0</v>
      </c>
      <c r="J522" s="17"/>
      <c r="K522" s="18">
        <f t="shared" si="37"/>
        <v>0</v>
      </c>
      <c r="N522" s="154"/>
    </row>
    <row r="523" spans="1:14" s="21" customFormat="1" ht="12">
      <c r="A523" s="12">
        <v>39</v>
      </c>
      <c r="B523" s="13" t="s">
        <v>590</v>
      </c>
      <c r="C523" s="54"/>
      <c r="D523" s="14" t="s">
        <v>943</v>
      </c>
      <c r="E523" s="15" t="s">
        <v>876</v>
      </c>
      <c r="F523" s="14" t="s">
        <v>930</v>
      </c>
      <c r="G523" s="25">
        <v>15</v>
      </c>
      <c r="H523" s="98"/>
      <c r="I523" s="16">
        <f t="shared" si="36"/>
        <v>0</v>
      </c>
      <c r="J523" s="17"/>
      <c r="K523" s="18">
        <f t="shared" si="37"/>
        <v>0</v>
      </c>
      <c r="N523" s="154"/>
    </row>
    <row r="524" spans="1:14" s="21" customFormat="1" ht="12">
      <c r="A524" s="12">
        <v>40</v>
      </c>
      <c r="B524" s="13" t="s">
        <v>763</v>
      </c>
      <c r="C524" s="54"/>
      <c r="D524" s="14" t="s">
        <v>745</v>
      </c>
      <c r="E524" s="15" t="s">
        <v>876</v>
      </c>
      <c r="F524" s="14" t="s">
        <v>904</v>
      </c>
      <c r="G524" s="25">
        <v>10</v>
      </c>
      <c r="H524" s="98"/>
      <c r="I524" s="16">
        <f t="shared" si="36"/>
        <v>0</v>
      </c>
      <c r="J524" s="17"/>
      <c r="K524" s="18">
        <f t="shared" si="37"/>
        <v>0</v>
      </c>
      <c r="N524" s="154"/>
    </row>
    <row r="525" spans="1:14" s="21" customFormat="1" ht="12">
      <c r="A525" s="12">
        <v>41</v>
      </c>
      <c r="B525" s="13" t="s">
        <v>293</v>
      </c>
      <c r="C525" s="86"/>
      <c r="D525" s="14" t="s">
        <v>693</v>
      </c>
      <c r="E525" s="15" t="s">
        <v>876</v>
      </c>
      <c r="F525" s="14" t="s">
        <v>898</v>
      </c>
      <c r="G525" s="25">
        <v>10</v>
      </c>
      <c r="H525" s="98"/>
      <c r="I525" s="16">
        <f t="shared" si="36"/>
        <v>0</v>
      </c>
      <c r="J525" s="17"/>
      <c r="K525" s="18">
        <f t="shared" si="37"/>
        <v>0</v>
      </c>
      <c r="N525" s="154"/>
    </row>
    <row r="526" spans="1:14" s="21" customFormat="1" ht="12">
      <c r="A526" s="12">
        <v>42</v>
      </c>
      <c r="B526" s="13" t="s">
        <v>295</v>
      </c>
      <c r="C526" s="86"/>
      <c r="D526" s="15" t="s">
        <v>99</v>
      </c>
      <c r="E526" s="15" t="s">
        <v>386</v>
      </c>
      <c r="F526" s="14" t="s">
        <v>515</v>
      </c>
      <c r="G526" s="25">
        <v>3</v>
      </c>
      <c r="H526" s="98"/>
      <c r="I526" s="16">
        <f t="shared" si="36"/>
        <v>0</v>
      </c>
      <c r="J526" s="17"/>
      <c r="K526" s="18">
        <f t="shared" si="37"/>
        <v>0</v>
      </c>
      <c r="N526" s="154"/>
    </row>
    <row r="527" spans="1:14" s="21" customFormat="1" ht="56.25">
      <c r="A527" s="12">
        <v>43</v>
      </c>
      <c r="B527" s="13" t="s">
        <v>769</v>
      </c>
      <c r="C527" s="54"/>
      <c r="D527" s="14" t="s">
        <v>819</v>
      </c>
      <c r="E527" s="15" t="s">
        <v>876</v>
      </c>
      <c r="F527" s="14" t="s">
        <v>936</v>
      </c>
      <c r="G527" s="25">
        <v>10</v>
      </c>
      <c r="H527" s="98"/>
      <c r="I527" s="16">
        <f t="shared" si="36"/>
        <v>0</v>
      </c>
      <c r="J527" s="17"/>
      <c r="K527" s="18">
        <f t="shared" si="37"/>
        <v>0</v>
      </c>
      <c r="N527" s="154"/>
    </row>
    <row r="528" spans="1:14" s="21" customFormat="1" ht="12">
      <c r="A528" s="12">
        <v>44</v>
      </c>
      <c r="B528" s="13" t="s">
        <v>682</v>
      </c>
      <c r="C528" s="71"/>
      <c r="D528" s="14" t="s">
        <v>942</v>
      </c>
      <c r="E528" s="15" t="s">
        <v>876</v>
      </c>
      <c r="F528" s="14" t="s">
        <v>903</v>
      </c>
      <c r="G528" s="25">
        <v>80</v>
      </c>
      <c r="H528" s="98"/>
      <c r="I528" s="16">
        <f t="shared" si="36"/>
        <v>0</v>
      </c>
      <c r="J528" s="17"/>
      <c r="K528" s="18">
        <f t="shared" si="37"/>
        <v>0</v>
      </c>
      <c r="N528" s="154"/>
    </row>
    <row r="529" spans="1:14" s="21" customFormat="1" ht="12">
      <c r="A529" s="12">
        <v>45</v>
      </c>
      <c r="B529" s="13" t="s">
        <v>683</v>
      </c>
      <c r="C529" s="71"/>
      <c r="D529" s="73" t="s">
        <v>760</v>
      </c>
      <c r="E529" s="15" t="s">
        <v>876</v>
      </c>
      <c r="F529" s="14" t="s">
        <v>72</v>
      </c>
      <c r="G529" s="25">
        <v>5</v>
      </c>
      <c r="H529" s="98"/>
      <c r="I529" s="16">
        <f t="shared" si="36"/>
        <v>0</v>
      </c>
      <c r="J529" s="17"/>
      <c r="K529" s="18">
        <f t="shared" si="37"/>
        <v>0</v>
      </c>
      <c r="N529" s="154"/>
    </row>
    <row r="530" spans="1:14" s="21" customFormat="1" ht="12">
      <c r="A530" s="12">
        <v>46</v>
      </c>
      <c r="B530" s="13" t="s">
        <v>683</v>
      </c>
      <c r="C530" s="71"/>
      <c r="D530" s="14" t="s">
        <v>642</v>
      </c>
      <c r="E530" s="15" t="s">
        <v>876</v>
      </c>
      <c r="F530" s="14" t="s">
        <v>938</v>
      </c>
      <c r="G530" s="25">
        <v>7</v>
      </c>
      <c r="H530" s="90"/>
      <c r="I530" s="16">
        <f t="shared" si="36"/>
        <v>0</v>
      </c>
      <c r="J530" s="17"/>
      <c r="K530" s="18">
        <f t="shared" si="37"/>
        <v>0</v>
      </c>
      <c r="N530" s="154"/>
    </row>
    <row r="531" spans="1:14" s="21" customFormat="1" ht="12">
      <c r="A531" s="12">
        <v>47</v>
      </c>
      <c r="B531" s="13" t="s">
        <v>591</v>
      </c>
      <c r="C531" s="54"/>
      <c r="D531" s="14" t="s">
        <v>722</v>
      </c>
      <c r="E531" s="15" t="s">
        <v>876</v>
      </c>
      <c r="F531" s="14" t="s">
        <v>906</v>
      </c>
      <c r="G531" s="25">
        <v>30</v>
      </c>
      <c r="H531" s="98"/>
      <c r="I531" s="16">
        <f t="shared" si="36"/>
        <v>0</v>
      </c>
      <c r="J531" s="17"/>
      <c r="K531" s="18">
        <f t="shared" si="37"/>
        <v>0</v>
      </c>
      <c r="N531" s="154"/>
    </row>
    <row r="532" spans="1:14" s="21" customFormat="1" ht="12">
      <c r="A532" s="12">
        <v>48</v>
      </c>
      <c r="B532" s="13" t="s">
        <v>591</v>
      </c>
      <c r="C532" s="54"/>
      <c r="D532" s="14" t="s">
        <v>703</v>
      </c>
      <c r="E532" s="15" t="s">
        <v>876</v>
      </c>
      <c r="F532" s="14" t="s">
        <v>906</v>
      </c>
      <c r="G532" s="25">
        <v>10</v>
      </c>
      <c r="H532" s="98"/>
      <c r="I532" s="16">
        <f t="shared" si="36"/>
        <v>0</v>
      </c>
      <c r="J532" s="17"/>
      <c r="K532" s="18">
        <f t="shared" si="37"/>
        <v>0</v>
      </c>
      <c r="N532" s="154"/>
    </row>
    <row r="533" spans="1:14" s="21" customFormat="1" ht="12">
      <c r="A533" s="12">
        <v>49</v>
      </c>
      <c r="B533" s="13" t="s">
        <v>591</v>
      </c>
      <c r="C533" s="54"/>
      <c r="D533" s="73">
        <v>0.001</v>
      </c>
      <c r="E533" s="15" t="s">
        <v>876</v>
      </c>
      <c r="F533" s="14" t="s">
        <v>516</v>
      </c>
      <c r="G533" s="25">
        <v>20</v>
      </c>
      <c r="H533" s="98"/>
      <c r="I533" s="16">
        <f t="shared" si="36"/>
        <v>0</v>
      </c>
      <c r="J533" s="17"/>
      <c r="K533" s="18">
        <f t="shared" si="37"/>
        <v>0</v>
      </c>
      <c r="N533" s="154"/>
    </row>
    <row r="534" spans="1:14" s="21" customFormat="1" ht="12">
      <c r="A534" s="12">
        <v>50</v>
      </c>
      <c r="B534" s="13" t="s">
        <v>592</v>
      </c>
      <c r="C534" s="54"/>
      <c r="D534" s="67" t="s">
        <v>311</v>
      </c>
      <c r="E534" s="15" t="s">
        <v>876</v>
      </c>
      <c r="F534" s="14" t="s">
        <v>881</v>
      </c>
      <c r="G534" s="25">
        <v>2</v>
      </c>
      <c r="H534" s="98"/>
      <c r="I534" s="16">
        <f t="shared" si="36"/>
        <v>0</v>
      </c>
      <c r="J534" s="17"/>
      <c r="K534" s="18">
        <f t="shared" si="37"/>
        <v>0</v>
      </c>
      <c r="N534" s="154"/>
    </row>
    <row r="535" spans="1:14" s="21" customFormat="1" ht="12">
      <c r="A535" s="12">
        <v>51</v>
      </c>
      <c r="B535" s="13" t="s">
        <v>593</v>
      </c>
      <c r="C535" s="54"/>
      <c r="D535" s="14" t="s">
        <v>692</v>
      </c>
      <c r="E535" s="15" t="s">
        <v>876</v>
      </c>
      <c r="F535" s="14" t="s">
        <v>906</v>
      </c>
      <c r="G535" s="25">
        <v>1</v>
      </c>
      <c r="H535" s="98"/>
      <c r="I535" s="16">
        <f t="shared" si="36"/>
        <v>0</v>
      </c>
      <c r="J535" s="17"/>
      <c r="K535" s="18">
        <f t="shared" si="37"/>
        <v>0</v>
      </c>
      <c r="N535" s="154"/>
    </row>
    <row r="536" spans="1:14" s="21" customFormat="1" ht="12">
      <c r="A536" s="12">
        <v>52</v>
      </c>
      <c r="B536" s="13" t="s">
        <v>605</v>
      </c>
      <c r="C536" s="54"/>
      <c r="D536" s="14" t="s">
        <v>770</v>
      </c>
      <c r="E536" s="15" t="s">
        <v>876</v>
      </c>
      <c r="F536" s="14" t="s">
        <v>881</v>
      </c>
      <c r="G536" s="25">
        <v>20</v>
      </c>
      <c r="H536" s="98"/>
      <c r="I536" s="16">
        <f t="shared" si="36"/>
        <v>0</v>
      </c>
      <c r="J536" s="17"/>
      <c r="K536" s="18">
        <f t="shared" si="37"/>
        <v>0</v>
      </c>
      <c r="N536" s="154"/>
    </row>
    <row r="537" spans="1:14" s="21" customFormat="1" ht="12">
      <c r="A537" s="12">
        <v>53</v>
      </c>
      <c r="B537" s="13" t="s">
        <v>639</v>
      </c>
      <c r="C537" s="33"/>
      <c r="D537" s="14" t="s">
        <v>1042</v>
      </c>
      <c r="E537" s="15" t="s">
        <v>876</v>
      </c>
      <c r="F537" s="14" t="s">
        <v>881</v>
      </c>
      <c r="G537" s="12">
        <v>2</v>
      </c>
      <c r="H537" s="98"/>
      <c r="I537" s="16">
        <f t="shared" si="36"/>
        <v>0</v>
      </c>
      <c r="J537" s="17"/>
      <c r="K537" s="18">
        <f t="shared" si="37"/>
        <v>0</v>
      </c>
      <c r="N537" s="154"/>
    </row>
    <row r="538" spans="1:14" s="21" customFormat="1" ht="12">
      <c r="A538" s="12">
        <v>54</v>
      </c>
      <c r="B538" s="13" t="s">
        <v>639</v>
      </c>
      <c r="C538" s="33" t="s">
        <v>817</v>
      </c>
      <c r="D538" s="14" t="s">
        <v>640</v>
      </c>
      <c r="E538" s="15" t="s">
        <v>876</v>
      </c>
      <c r="F538" s="14" t="s">
        <v>898</v>
      </c>
      <c r="G538" s="12">
        <v>10</v>
      </c>
      <c r="H538" s="98"/>
      <c r="I538" s="16">
        <f t="shared" si="36"/>
        <v>0</v>
      </c>
      <c r="J538" s="17"/>
      <c r="K538" s="18">
        <f t="shared" si="37"/>
        <v>0</v>
      </c>
      <c r="N538" s="154"/>
    </row>
    <row r="539" spans="1:14" s="21" customFormat="1" ht="12">
      <c r="A539" s="12">
        <v>55</v>
      </c>
      <c r="B539" s="13" t="s">
        <v>756</v>
      </c>
      <c r="C539" s="54"/>
      <c r="D539" s="14" t="s">
        <v>983</v>
      </c>
      <c r="E539" s="15" t="s">
        <v>876</v>
      </c>
      <c r="F539" s="14" t="s">
        <v>898</v>
      </c>
      <c r="G539" s="25">
        <v>2</v>
      </c>
      <c r="H539" s="98"/>
      <c r="I539" s="16">
        <f t="shared" si="36"/>
        <v>0</v>
      </c>
      <c r="J539" s="17"/>
      <c r="K539" s="18">
        <f t="shared" si="37"/>
        <v>0</v>
      </c>
      <c r="N539" s="154"/>
    </row>
    <row r="540" spans="1:14" s="21" customFormat="1" ht="12">
      <c r="A540" s="12">
        <v>56</v>
      </c>
      <c r="B540" s="13" t="s">
        <v>756</v>
      </c>
      <c r="C540" s="54"/>
      <c r="D540" s="14" t="s">
        <v>693</v>
      </c>
      <c r="E540" s="15" t="s">
        <v>876</v>
      </c>
      <c r="F540" s="14" t="s">
        <v>898</v>
      </c>
      <c r="G540" s="25">
        <v>5</v>
      </c>
      <c r="H540" s="98"/>
      <c r="I540" s="16">
        <f t="shared" si="36"/>
        <v>0</v>
      </c>
      <c r="J540" s="17"/>
      <c r="K540" s="18">
        <f t="shared" si="37"/>
        <v>0</v>
      </c>
      <c r="N540" s="154"/>
    </row>
    <row r="541" spans="1:14" s="21" customFormat="1" ht="12">
      <c r="A541" s="12">
        <v>57</v>
      </c>
      <c r="B541" s="13" t="s">
        <v>250</v>
      </c>
      <c r="C541" s="97"/>
      <c r="D541" s="14" t="s">
        <v>983</v>
      </c>
      <c r="E541" s="15" t="s">
        <v>876</v>
      </c>
      <c r="F541" s="37" t="s">
        <v>881</v>
      </c>
      <c r="G541" s="25">
        <v>30</v>
      </c>
      <c r="H541" s="40"/>
      <c r="I541" s="16">
        <f t="shared" si="36"/>
        <v>0</v>
      </c>
      <c r="J541" s="17"/>
      <c r="K541" s="18">
        <f t="shared" si="37"/>
        <v>0</v>
      </c>
      <c r="N541" s="154"/>
    </row>
    <row r="542" spans="1:14" s="21" customFormat="1" ht="12">
      <c r="A542" s="12">
        <v>58</v>
      </c>
      <c r="B542" s="13" t="s">
        <v>250</v>
      </c>
      <c r="C542" s="71"/>
      <c r="D542" s="14" t="s">
        <v>670</v>
      </c>
      <c r="E542" s="15" t="s">
        <v>876</v>
      </c>
      <c r="F542" s="14" t="s">
        <v>1044</v>
      </c>
      <c r="G542" s="25">
        <v>10</v>
      </c>
      <c r="H542" s="16"/>
      <c r="I542" s="16">
        <f t="shared" si="36"/>
        <v>0</v>
      </c>
      <c r="J542" s="17"/>
      <c r="K542" s="18">
        <f t="shared" si="37"/>
        <v>0</v>
      </c>
      <c r="N542" s="154"/>
    </row>
    <row r="543" spans="1:14" s="21" customFormat="1" ht="12">
      <c r="A543" s="12">
        <v>59</v>
      </c>
      <c r="B543" s="13" t="s">
        <v>250</v>
      </c>
      <c r="C543" s="71"/>
      <c r="D543" s="14" t="s">
        <v>1018</v>
      </c>
      <c r="E543" s="15" t="s">
        <v>876</v>
      </c>
      <c r="F543" s="14" t="s">
        <v>1045</v>
      </c>
      <c r="G543" s="25">
        <v>5</v>
      </c>
      <c r="H543" s="16"/>
      <c r="I543" s="16">
        <f t="shared" si="36"/>
        <v>0</v>
      </c>
      <c r="J543" s="17"/>
      <c r="K543" s="18">
        <f t="shared" si="37"/>
        <v>0</v>
      </c>
      <c r="N543" s="154"/>
    </row>
    <row r="544" spans="1:14" s="21" customFormat="1" ht="12">
      <c r="A544" s="12">
        <v>60</v>
      </c>
      <c r="B544" s="13" t="s">
        <v>250</v>
      </c>
      <c r="C544" s="71"/>
      <c r="D544" s="14" t="s">
        <v>677</v>
      </c>
      <c r="E544" s="15" t="s">
        <v>874</v>
      </c>
      <c r="F544" s="14" t="s">
        <v>1046</v>
      </c>
      <c r="G544" s="25">
        <v>5</v>
      </c>
      <c r="H544" s="16"/>
      <c r="I544" s="16">
        <f t="shared" si="36"/>
        <v>0</v>
      </c>
      <c r="J544" s="17"/>
      <c r="K544" s="18">
        <f t="shared" si="37"/>
        <v>0</v>
      </c>
      <c r="N544" s="154"/>
    </row>
    <row r="545" spans="1:14" s="21" customFormat="1" ht="12">
      <c r="A545" s="12">
        <v>60</v>
      </c>
      <c r="B545" s="13" t="s">
        <v>295</v>
      </c>
      <c r="C545" s="86"/>
      <c r="D545" s="15">
        <v>0.02</v>
      </c>
      <c r="E545" s="15" t="s">
        <v>296</v>
      </c>
      <c r="F545" s="14" t="s">
        <v>517</v>
      </c>
      <c r="G545" s="25">
        <v>2</v>
      </c>
      <c r="H545" s="98"/>
      <c r="I545" s="16">
        <f t="shared" si="36"/>
        <v>0</v>
      </c>
      <c r="J545" s="17"/>
      <c r="K545" s="18">
        <f t="shared" si="37"/>
        <v>0</v>
      </c>
      <c r="N545" s="154"/>
    </row>
    <row r="546" spans="1:14" s="21" customFormat="1" ht="12">
      <c r="A546" s="12">
        <v>61</v>
      </c>
      <c r="B546" s="13" t="s">
        <v>297</v>
      </c>
      <c r="C546" s="86"/>
      <c r="D546" s="38">
        <v>0.001</v>
      </c>
      <c r="E546" s="15" t="s">
        <v>296</v>
      </c>
      <c r="F546" s="14" t="s">
        <v>518</v>
      </c>
      <c r="G546" s="25">
        <v>5</v>
      </c>
      <c r="H546" s="98"/>
      <c r="I546" s="16">
        <f t="shared" si="36"/>
        <v>0</v>
      </c>
      <c r="J546" s="17"/>
      <c r="K546" s="18">
        <f t="shared" si="37"/>
        <v>0</v>
      </c>
      <c r="N546" s="154"/>
    </row>
    <row r="547" spans="1:14" s="21" customFormat="1" ht="12">
      <c r="A547" s="12">
        <v>62</v>
      </c>
      <c r="B547" s="13" t="s">
        <v>279</v>
      </c>
      <c r="C547" s="54"/>
      <c r="D547" s="15" t="s">
        <v>951</v>
      </c>
      <c r="E547" s="14" t="s">
        <v>929</v>
      </c>
      <c r="F547" s="14" t="s">
        <v>887</v>
      </c>
      <c r="G547" s="25">
        <v>3</v>
      </c>
      <c r="H547" s="98"/>
      <c r="I547" s="16">
        <f t="shared" si="36"/>
        <v>0</v>
      </c>
      <c r="J547" s="17"/>
      <c r="K547" s="18">
        <f t="shared" si="37"/>
        <v>0</v>
      </c>
      <c r="N547" s="154"/>
    </row>
    <row r="548" spans="1:14" s="21" customFormat="1" ht="12">
      <c r="A548" s="12">
        <v>63</v>
      </c>
      <c r="B548" s="13" t="s">
        <v>279</v>
      </c>
      <c r="C548" s="54"/>
      <c r="D548" s="15" t="s">
        <v>1025</v>
      </c>
      <c r="E548" s="14" t="s">
        <v>929</v>
      </c>
      <c r="F548" s="14" t="s">
        <v>887</v>
      </c>
      <c r="G548" s="25">
        <v>12</v>
      </c>
      <c r="H548" s="98"/>
      <c r="I548" s="16">
        <f t="shared" si="36"/>
        <v>0</v>
      </c>
      <c r="J548" s="17"/>
      <c r="K548" s="18">
        <f t="shared" si="37"/>
        <v>0</v>
      </c>
      <c r="N548" s="154"/>
    </row>
    <row r="549" spans="1:14" s="21" customFormat="1" ht="12">
      <c r="A549" s="12">
        <v>64</v>
      </c>
      <c r="B549" s="13" t="s">
        <v>920</v>
      </c>
      <c r="C549" s="71"/>
      <c r="D549" s="14" t="s">
        <v>670</v>
      </c>
      <c r="E549" s="15" t="s">
        <v>929</v>
      </c>
      <c r="F549" s="14" t="s">
        <v>875</v>
      </c>
      <c r="G549" s="25">
        <v>50</v>
      </c>
      <c r="H549" s="98"/>
      <c r="I549" s="16">
        <f t="shared" si="36"/>
        <v>0</v>
      </c>
      <c r="J549" s="17"/>
      <c r="K549" s="18">
        <f t="shared" si="37"/>
        <v>0</v>
      </c>
      <c r="N549" s="154"/>
    </row>
    <row r="550" spans="1:14" s="21" customFormat="1" ht="67.5">
      <c r="A550" s="12">
        <v>65</v>
      </c>
      <c r="B550" s="13" t="s">
        <v>621</v>
      </c>
      <c r="C550" s="54"/>
      <c r="D550" s="14" t="s">
        <v>610</v>
      </c>
      <c r="E550" s="14" t="s">
        <v>929</v>
      </c>
      <c r="F550" s="14" t="s">
        <v>978</v>
      </c>
      <c r="G550" s="25">
        <v>10</v>
      </c>
      <c r="H550" s="98"/>
      <c r="I550" s="16">
        <f aca="true" t="shared" si="38" ref="I550:I559">H550*G550</f>
        <v>0</v>
      </c>
      <c r="J550" s="17"/>
      <c r="K550" s="18">
        <f aca="true" t="shared" si="39" ref="K550:K559">ROUND(I550*J550/100+I550,2)</f>
        <v>0</v>
      </c>
      <c r="N550" s="154"/>
    </row>
    <row r="551" spans="1:14" s="21" customFormat="1" ht="12">
      <c r="A551" s="12">
        <v>66</v>
      </c>
      <c r="B551" s="13" t="s">
        <v>284</v>
      </c>
      <c r="C551" s="54"/>
      <c r="D551" s="14" t="s">
        <v>693</v>
      </c>
      <c r="E551" s="14" t="s">
        <v>929</v>
      </c>
      <c r="F551" s="14" t="s">
        <v>520</v>
      </c>
      <c r="G551" s="25">
        <v>20</v>
      </c>
      <c r="H551" s="98"/>
      <c r="I551" s="16">
        <f t="shared" si="38"/>
        <v>0</v>
      </c>
      <c r="J551" s="17"/>
      <c r="K551" s="18">
        <f t="shared" si="39"/>
        <v>0</v>
      </c>
      <c r="N551" s="154"/>
    </row>
    <row r="552" spans="1:14" s="21" customFormat="1" ht="12">
      <c r="A552" s="12">
        <v>67</v>
      </c>
      <c r="B552" s="13" t="s">
        <v>681</v>
      </c>
      <c r="C552" s="71"/>
      <c r="D552" s="14" t="s">
        <v>830</v>
      </c>
      <c r="E552" s="14" t="s">
        <v>929</v>
      </c>
      <c r="F552" s="14" t="s">
        <v>519</v>
      </c>
      <c r="G552" s="25">
        <v>2</v>
      </c>
      <c r="H552" s="98"/>
      <c r="I552" s="16">
        <f t="shared" si="38"/>
        <v>0</v>
      </c>
      <c r="J552" s="17"/>
      <c r="K552" s="18">
        <f t="shared" si="39"/>
        <v>0</v>
      </c>
      <c r="N552" s="154"/>
    </row>
    <row r="553" spans="1:14" s="21" customFormat="1" ht="12">
      <c r="A553" s="12">
        <v>68</v>
      </c>
      <c r="B553" s="13" t="s">
        <v>681</v>
      </c>
      <c r="C553" s="71"/>
      <c r="D553" s="14" t="s">
        <v>738</v>
      </c>
      <c r="E553" s="14" t="s">
        <v>929</v>
      </c>
      <c r="F553" s="14" t="s">
        <v>519</v>
      </c>
      <c r="G553" s="25">
        <v>2</v>
      </c>
      <c r="H553" s="98"/>
      <c r="I553" s="16">
        <f t="shared" si="38"/>
        <v>0</v>
      </c>
      <c r="J553" s="17"/>
      <c r="K553" s="18">
        <f t="shared" si="39"/>
        <v>0</v>
      </c>
      <c r="N553" s="154"/>
    </row>
    <row r="554" spans="1:14" s="21" customFormat="1" ht="12">
      <c r="A554" s="12">
        <v>69</v>
      </c>
      <c r="B554" s="13" t="s">
        <v>683</v>
      </c>
      <c r="C554" s="71"/>
      <c r="D554" s="14" t="s">
        <v>671</v>
      </c>
      <c r="E554" s="14" t="s">
        <v>929</v>
      </c>
      <c r="F554" s="14" t="s">
        <v>519</v>
      </c>
      <c r="G554" s="25">
        <v>2</v>
      </c>
      <c r="H554" s="98"/>
      <c r="I554" s="16">
        <f t="shared" si="38"/>
        <v>0</v>
      </c>
      <c r="J554" s="17"/>
      <c r="K554" s="18">
        <f t="shared" si="39"/>
        <v>0</v>
      </c>
      <c r="N554" s="154"/>
    </row>
    <row r="555" spans="1:14" s="21" customFormat="1" ht="12">
      <c r="A555" s="12">
        <v>70</v>
      </c>
      <c r="B555" s="13" t="s">
        <v>683</v>
      </c>
      <c r="C555" s="71"/>
      <c r="D555" s="14" t="s">
        <v>738</v>
      </c>
      <c r="E555" s="14" t="s">
        <v>929</v>
      </c>
      <c r="F555" s="14" t="s">
        <v>519</v>
      </c>
      <c r="G555" s="25">
        <v>5</v>
      </c>
      <c r="H555" s="98"/>
      <c r="I555" s="16">
        <f t="shared" si="38"/>
        <v>0</v>
      </c>
      <c r="J555" s="17"/>
      <c r="K555" s="18">
        <f t="shared" si="39"/>
        <v>0</v>
      </c>
      <c r="N555" s="154"/>
    </row>
    <row r="556" spans="1:14" s="21" customFormat="1" ht="12">
      <c r="A556" s="24">
        <v>71</v>
      </c>
      <c r="B556" s="13" t="s">
        <v>683</v>
      </c>
      <c r="C556" s="71"/>
      <c r="D556" s="14" t="s">
        <v>341</v>
      </c>
      <c r="E556" s="14" t="s">
        <v>929</v>
      </c>
      <c r="F556" s="14" t="s">
        <v>519</v>
      </c>
      <c r="G556" s="81">
        <v>10</v>
      </c>
      <c r="H556" s="114"/>
      <c r="I556" s="106">
        <f t="shared" si="38"/>
        <v>0</v>
      </c>
      <c r="J556" s="107"/>
      <c r="K556" s="108">
        <f t="shared" si="39"/>
        <v>0</v>
      </c>
      <c r="N556" s="154"/>
    </row>
    <row r="557" spans="1:14" s="21" customFormat="1" ht="12">
      <c r="A557" s="24">
        <v>72</v>
      </c>
      <c r="B557" s="13" t="s">
        <v>683</v>
      </c>
      <c r="C557" s="71"/>
      <c r="D557" s="14" t="s">
        <v>281</v>
      </c>
      <c r="E557" s="14" t="s">
        <v>929</v>
      </c>
      <c r="F557" s="14" t="s">
        <v>519</v>
      </c>
      <c r="G557" s="81">
        <v>25</v>
      </c>
      <c r="H557" s="114"/>
      <c r="I557" s="106">
        <f t="shared" si="38"/>
        <v>0</v>
      </c>
      <c r="J557" s="107"/>
      <c r="K557" s="108">
        <f t="shared" si="39"/>
        <v>0</v>
      </c>
      <c r="N557" s="154"/>
    </row>
    <row r="558" spans="1:14" s="21" customFormat="1" ht="12">
      <c r="A558" s="24">
        <v>73</v>
      </c>
      <c r="B558" s="32" t="s">
        <v>265</v>
      </c>
      <c r="C558" s="33"/>
      <c r="D558" s="103">
        <v>0.003</v>
      </c>
      <c r="E558" s="15" t="s">
        <v>258</v>
      </c>
      <c r="F558" s="14" t="s">
        <v>521</v>
      </c>
      <c r="G558" s="24">
        <v>5</v>
      </c>
      <c r="H558" s="114"/>
      <c r="I558" s="106">
        <f t="shared" si="38"/>
        <v>0</v>
      </c>
      <c r="J558" s="107"/>
      <c r="K558" s="108">
        <f t="shared" si="39"/>
        <v>0</v>
      </c>
      <c r="N558" s="154"/>
    </row>
    <row r="559" spans="1:14" s="21" customFormat="1" ht="12">
      <c r="A559" s="24">
        <v>74</v>
      </c>
      <c r="B559" s="13" t="s">
        <v>611</v>
      </c>
      <c r="C559" s="54"/>
      <c r="D559" s="15">
        <v>0.05</v>
      </c>
      <c r="E559" s="15" t="s">
        <v>258</v>
      </c>
      <c r="F559" s="14" t="s">
        <v>300</v>
      </c>
      <c r="G559" s="81">
        <v>2</v>
      </c>
      <c r="H559" s="114"/>
      <c r="I559" s="106">
        <f t="shared" si="38"/>
        <v>0</v>
      </c>
      <c r="J559" s="107"/>
      <c r="K559" s="108">
        <f t="shared" si="39"/>
        <v>0</v>
      </c>
      <c r="N559" s="154"/>
    </row>
    <row r="560" spans="1:14" s="21" customFormat="1" ht="12">
      <c r="A560" s="24">
        <v>75</v>
      </c>
      <c r="B560" s="105" t="s">
        <v>1058</v>
      </c>
      <c r="C560" s="71"/>
      <c r="D560" s="15" t="s">
        <v>307</v>
      </c>
      <c r="E560" s="15" t="s">
        <v>1056</v>
      </c>
      <c r="F560" s="14" t="s">
        <v>1044</v>
      </c>
      <c r="G560" s="81">
        <v>30</v>
      </c>
      <c r="H560" s="106"/>
      <c r="I560" s="106">
        <f>H560*G560</f>
        <v>0</v>
      </c>
      <c r="J560" s="107"/>
      <c r="K560" s="108">
        <f>ROUND(I560*J560/100+I560,2)</f>
        <v>0</v>
      </c>
      <c r="N560" s="154"/>
    </row>
    <row r="561" spans="1:14" s="21" customFormat="1" ht="12">
      <c r="A561" s="24">
        <v>76</v>
      </c>
      <c r="B561" s="105" t="s">
        <v>1066</v>
      </c>
      <c r="C561" s="71"/>
      <c r="D561" s="109" t="s">
        <v>674</v>
      </c>
      <c r="E561" s="15" t="s">
        <v>1056</v>
      </c>
      <c r="F561" s="14" t="s">
        <v>1067</v>
      </c>
      <c r="G561" s="81">
        <v>8</v>
      </c>
      <c r="H561" s="106"/>
      <c r="I561" s="106">
        <f>H561*G561</f>
        <v>0</v>
      </c>
      <c r="J561" s="107"/>
      <c r="K561" s="108">
        <f>ROUND(I561*J561/100+I561,2)</f>
        <v>0</v>
      </c>
      <c r="N561" s="154"/>
    </row>
    <row r="562" spans="1:14" s="21" customFormat="1" ht="12">
      <c r="A562" s="24">
        <v>77</v>
      </c>
      <c r="B562" s="105" t="s">
        <v>1066</v>
      </c>
      <c r="C562" s="71"/>
      <c r="D562" s="109" t="s">
        <v>671</v>
      </c>
      <c r="E562" s="15" t="s">
        <v>1056</v>
      </c>
      <c r="F562" s="14" t="s">
        <v>1067</v>
      </c>
      <c r="G562" s="81">
        <v>4</v>
      </c>
      <c r="H562" s="106"/>
      <c r="I562" s="106">
        <f>H562*G562</f>
        <v>0</v>
      </c>
      <c r="J562" s="107"/>
      <c r="K562" s="108">
        <f>ROUND(I562*J562/100+I562,2)</f>
        <v>0</v>
      </c>
      <c r="N562" s="154"/>
    </row>
    <row r="563" spans="1:14" s="21" customFormat="1" ht="12">
      <c r="A563" s="24">
        <v>78</v>
      </c>
      <c r="B563" s="110" t="s">
        <v>1074</v>
      </c>
      <c r="C563" s="71"/>
      <c r="D563" s="109" t="s">
        <v>834</v>
      </c>
      <c r="E563" s="15" t="s">
        <v>606</v>
      </c>
      <c r="F563" s="14" t="s">
        <v>1075</v>
      </c>
      <c r="G563" s="81">
        <v>3</v>
      </c>
      <c r="H563" s="106"/>
      <c r="I563" s="106">
        <f>H563*G563</f>
        <v>0</v>
      </c>
      <c r="J563" s="107"/>
      <c r="K563" s="108">
        <f>ROUND(I563*J563/100+I563,2)</f>
        <v>0</v>
      </c>
      <c r="N563" s="154"/>
    </row>
    <row r="564" spans="1:14" s="21" customFormat="1" ht="12">
      <c r="A564" s="24">
        <v>79</v>
      </c>
      <c r="B564" s="105" t="s">
        <v>1083</v>
      </c>
      <c r="C564" s="71"/>
      <c r="D564" s="109" t="s">
        <v>322</v>
      </c>
      <c r="E564" s="15" t="s">
        <v>874</v>
      </c>
      <c r="F564" s="14" t="s">
        <v>1054</v>
      </c>
      <c r="G564" s="81">
        <v>10</v>
      </c>
      <c r="H564" s="106"/>
      <c r="I564" s="106">
        <f>H564*G564</f>
        <v>0</v>
      </c>
      <c r="J564" s="107"/>
      <c r="K564" s="108">
        <f>ROUND(I564*J564/100+I564,2)</f>
        <v>0</v>
      </c>
      <c r="N564" s="154"/>
    </row>
    <row r="565" spans="1:14" s="21" customFormat="1" ht="12">
      <c r="A565" s="24">
        <v>80</v>
      </c>
      <c r="B565" s="113" t="s">
        <v>1086</v>
      </c>
      <c r="C565" s="71"/>
      <c r="D565" s="109" t="s">
        <v>128</v>
      </c>
      <c r="E565" s="15" t="s">
        <v>606</v>
      </c>
      <c r="F565" s="109" t="s">
        <v>1088</v>
      </c>
      <c r="G565" s="81">
        <v>30</v>
      </c>
      <c r="H565" s="106"/>
      <c r="I565" s="106">
        <f>H565*G565</f>
        <v>0</v>
      </c>
      <c r="J565" s="107"/>
      <c r="K565" s="108">
        <f>ROUND(I565*J565/100+I565,2)</f>
        <v>0</v>
      </c>
      <c r="N565" s="154"/>
    </row>
    <row r="566" spans="1:14" s="21" customFormat="1" ht="12">
      <c r="A566" s="24">
        <v>81</v>
      </c>
      <c r="B566" s="113" t="s">
        <v>1086</v>
      </c>
      <c r="C566" s="71"/>
      <c r="D566" s="109" t="s">
        <v>1087</v>
      </c>
      <c r="E566" s="15" t="s">
        <v>606</v>
      </c>
      <c r="F566" s="109" t="s">
        <v>1088</v>
      </c>
      <c r="G566" s="81">
        <v>15</v>
      </c>
      <c r="H566" s="106"/>
      <c r="I566" s="106">
        <f>H566*G566</f>
        <v>0</v>
      </c>
      <c r="J566" s="107"/>
      <c r="K566" s="108">
        <f>ROUND(I566*J566/100+I566,2)</f>
        <v>0</v>
      </c>
      <c r="N566" s="154"/>
    </row>
    <row r="567" spans="1:14" s="21" customFormat="1" ht="12">
      <c r="A567" s="143" t="s">
        <v>836</v>
      </c>
      <c r="B567" s="143"/>
      <c r="C567" s="143"/>
      <c r="D567" s="143"/>
      <c r="E567" s="143"/>
      <c r="F567" s="143"/>
      <c r="G567" s="143"/>
      <c r="H567" s="143"/>
      <c r="I567" s="30">
        <f>SUM(I485:I566)</f>
        <v>0</v>
      </c>
      <c r="J567" s="39"/>
      <c r="K567" s="30">
        <f>SUM(K485:K566)</f>
        <v>0</v>
      </c>
      <c r="N567" s="154"/>
    </row>
    <row r="568" spans="1:14" s="173" customFormat="1" ht="12">
      <c r="A568" s="172" t="s">
        <v>383</v>
      </c>
      <c r="B568" s="172"/>
      <c r="C568" s="172"/>
      <c r="D568" s="172"/>
      <c r="E568" s="172"/>
      <c r="F568" s="172"/>
      <c r="G568" s="172"/>
      <c r="H568" s="172"/>
      <c r="I568" s="172"/>
      <c r="J568" s="172"/>
      <c r="N568" s="174"/>
    </row>
    <row r="569" spans="1:14" s="21" customFormat="1" ht="12">
      <c r="A569" s="12">
        <v>1</v>
      </c>
      <c r="B569" s="13" t="s">
        <v>135</v>
      </c>
      <c r="C569" s="54"/>
      <c r="D569" s="73">
        <v>0.005</v>
      </c>
      <c r="E569" s="15" t="s">
        <v>386</v>
      </c>
      <c r="F569" s="37" t="s">
        <v>522</v>
      </c>
      <c r="G569" s="25">
        <v>4</v>
      </c>
      <c r="H569" s="18"/>
      <c r="I569" s="16">
        <f aca="true" t="shared" si="40" ref="I569:I606">G569*H569</f>
        <v>0</v>
      </c>
      <c r="J569" s="17"/>
      <c r="K569" s="18">
        <f aca="true" t="shared" si="41" ref="K569:K606">ROUND(I569*J569/100+I569,2)</f>
        <v>0</v>
      </c>
      <c r="N569" s="154"/>
    </row>
    <row r="570" spans="1:14" s="21" customFormat="1" ht="12">
      <c r="A570" s="12">
        <v>2</v>
      </c>
      <c r="B570" s="13" t="s">
        <v>136</v>
      </c>
      <c r="C570" s="66"/>
      <c r="D570" s="15" t="s">
        <v>137</v>
      </c>
      <c r="E570" s="15" t="s">
        <v>386</v>
      </c>
      <c r="F570" s="37" t="s">
        <v>523</v>
      </c>
      <c r="G570" s="25">
        <v>5</v>
      </c>
      <c r="H570" s="18"/>
      <c r="I570" s="16">
        <f t="shared" si="40"/>
        <v>0</v>
      </c>
      <c r="J570" s="17"/>
      <c r="K570" s="18">
        <f t="shared" si="41"/>
        <v>0</v>
      </c>
      <c r="N570" s="154"/>
    </row>
    <row r="571" spans="1:14" s="21" customFormat="1" ht="22.5">
      <c r="A571" s="12">
        <v>3</v>
      </c>
      <c r="B571" s="13" t="s">
        <v>138</v>
      </c>
      <c r="C571" s="66"/>
      <c r="D571" s="15">
        <v>0.01</v>
      </c>
      <c r="E571" s="15" t="s">
        <v>386</v>
      </c>
      <c r="F571" s="37" t="s">
        <v>524</v>
      </c>
      <c r="G571" s="25">
        <v>60</v>
      </c>
      <c r="H571" s="18"/>
      <c r="I571" s="16">
        <f t="shared" si="40"/>
        <v>0</v>
      </c>
      <c r="J571" s="17"/>
      <c r="K571" s="18">
        <f t="shared" si="41"/>
        <v>0</v>
      </c>
      <c r="N571" s="154"/>
    </row>
    <row r="572" spans="1:14" s="21" customFormat="1" ht="22.5">
      <c r="A572" s="12">
        <v>4</v>
      </c>
      <c r="B572" s="13" t="s">
        <v>138</v>
      </c>
      <c r="C572" s="66"/>
      <c r="D572" s="14" t="s">
        <v>951</v>
      </c>
      <c r="E572" s="15" t="s">
        <v>386</v>
      </c>
      <c r="F572" s="37" t="s">
        <v>594</v>
      </c>
      <c r="G572" s="25">
        <v>5</v>
      </c>
      <c r="H572" s="18"/>
      <c r="I572" s="16">
        <f t="shared" si="40"/>
        <v>0</v>
      </c>
      <c r="J572" s="17"/>
      <c r="K572" s="18">
        <f t="shared" si="41"/>
        <v>0</v>
      </c>
      <c r="N572" s="154"/>
    </row>
    <row r="573" spans="1:14" ht="22.5">
      <c r="A573" s="12">
        <v>5</v>
      </c>
      <c r="B573" s="13" t="s">
        <v>263</v>
      </c>
      <c r="C573" s="66"/>
      <c r="D573" s="14" t="s">
        <v>264</v>
      </c>
      <c r="E573" s="15" t="s">
        <v>386</v>
      </c>
      <c r="F573" s="37" t="s">
        <v>525</v>
      </c>
      <c r="G573" s="25">
        <v>12</v>
      </c>
      <c r="H573" s="18"/>
      <c r="I573" s="16">
        <f t="shared" si="40"/>
        <v>0</v>
      </c>
      <c r="J573" s="17"/>
      <c r="K573" s="18">
        <f t="shared" si="41"/>
        <v>0</v>
      </c>
      <c r="L573" s="21"/>
      <c r="M573" s="21"/>
      <c r="N573" s="156"/>
    </row>
    <row r="574" spans="1:14" s="21" customFormat="1" ht="12">
      <c r="A574" s="12">
        <v>6</v>
      </c>
      <c r="B574" s="13" t="s">
        <v>139</v>
      </c>
      <c r="C574" s="66"/>
      <c r="D574" s="15">
        <v>0.01</v>
      </c>
      <c r="E574" s="15" t="s">
        <v>386</v>
      </c>
      <c r="F574" s="37" t="s">
        <v>526</v>
      </c>
      <c r="G574" s="25">
        <v>40</v>
      </c>
      <c r="H574" s="18"/>
      <c r="I574" s="16">
        <f t="shared" si="40"/>
        <v>0</v>
      </c>
      <c r="J574" s="17"/>
      <c r="K574" s="18">
        <f t="shared" si="41"/>
        <v>0</v>
      </c>
      <c r="N574" s="154"/>
    </row>
    <row r="575" spans="1:14" s="21" customFormat="1" ht="12">
      <c r="A575" s="12">
        <v>7</v>
      </c>
      <c r="B575" s="13" t="s">
        <v>139</v>
      </c>
      <c r="C575" s="66"/>
      <c r="D575" s="15">
        <v>0.01</v>
      </c>
      <c r="E575" s="15" t="s">
        <v>386</v>
      </c>
      <c r="F575" s="37" t="s">
        <v>527</v>
      </c>
      <c r="G575" s="25">
        <v>2</v>
      </c>
      <c r="H575" s="18"/>
      <c r="I575" s="16">
        <f t="shared" si="40"/>
        <v>0</v>
      </c>
      <c r="J575" s="17"/>
      <c r="K575" s="18">
        <f t="shared" si="41"/>
        <v>0</v>
      </c>
      <c r="N575" s="154"/>
    </row>
    <row r="576" spans="1:14" s="21" customFormat="1" ht="12">
      <c r="A576" s="12">
        <v>8</v>
      </c>
      <c r="B576" s="13" t="s">
        <v>634</v>
      </c>
      <c r="C576" s="66"/>
      <c r="D576" s="14" t="s">
        <v>411</v>
      </c>
      <c r="E576" s="15" t="s">
        <v>386</v>
      </c>
      <c r="F576" s="37" t="s">
        <v>528</v>
      </c>
      <c r="G576" s="25">
        <v>2</v>
      </c>
      <c r="H576" s="18"/>
      <c r="I576" s="16">
        <f t="shared" si="40"/>
        <v>0</v>
      </c>
      <c r="J576" s="17"/>
      <c r="K576" s="18">
        <f t="shared" si="41"/>
        <v>0</v>
      </c>
      <c r="N576" s="154"/>
    </row>
    <row r="577" spans="1:14" s="21" customFormat="1" ht="56.25">
      <c r="A577" s="12">
        <v>9</v>
      </c>
      <c r="B577" s="13" t="s">
        <v>140</v>
      </c>
      <c r="C577" s="66"/>
      <c r="D577" s="14" t="s">
        <v>141</v>
      </c>
      <c r="E577" s="15" t="s">
        <v>386</v>
      </c>
      <c r="F577" s="37" t="s">
        <v>529</v>
      </c>
      <c r="G577" s="25">
        <v>10</v>
      </c>
      <c r="H577" s="18"/>
      <c r="I577" s="16">
        <f t="shared" si="40"/>
        <v>0</v>
      </c>
      <c r="J577" s="17"/>
      <c r="K577" s="18">
        <f t="shared" si="41"/>
        <v>0</v>
      </c>
      <c r="N577" s="154"/>
    </row>
    <row r="578" spans="1:14" s="21" customFormat="1" ht="12">
      <c r="A578" s="12">
        <v>10</v>
      </c>
      <c r="B578" s="13" t="s">
        <v>142</v>
      </c>
      <c r="C578" s="66"/>
      <c r="D578" s="14" t="s">
        <v>652</v>
      </c>
      <c r="E578" s="15" t="s">
        <v>386</v>
      </c>
      <c r="F578" s="37" t="s">
        <v>595</v>
      </c>
      <c r="G578" s="25">
        <v>5</v>
      </c>
      <c r="H578" s="18"/>
      <c r="I578" s="16">
        <f t="shared" si="40"/>
        <v>0</v>
      </c>
      <c r="J578" s="17"/>
      <c r="K578" s="18">
        <f t="shared" si="41"/>
        <v>0</v>
      </c>
      <c r="N578" s="154"/>
    </row>
    <row r="579" spans="1:14" s="21" customFormat="1" ht="12">
      <c r="A579" s="12">
        <v>11</v>
      </c>
      <c r="B579" s="13" t="s">
        <v>142</v>
      </c>
      <c r="C579" s="66"/>
      <c r="D579" s="15" t="s">
        <v>143</v>
      </c>
      <c r="E579" s="15" t="s">
        <v>386</v>
      </c>
      <c r="F579" s="37" t="s">
        <v>530</v>
      </c>
      <c r="G579" s="25">
        <v>5</v>
      </c>
      <c r="H579" s="83"/>
      <c r="I579" s="16">
        <f t="shared" si="40"/>
        <v>0</v>
      </c>
      <c r="J579" s="17"/>
      <c r="K579" s="18">
        <f t="shared" si="41"/>
        <v>0</v>
      </c>
      <c r="N579" s="154"/>
    </row>
    <row r="580" spans="1:14" s="21" customFormat="1" ht="22.5">
      <c r="A580" s="12">
        <v>12</v>
      </c>
      <c r="B580" s="13" t="s">
        <v>391</v>
      </c>
      <c r="C580" s="79"/>
      <c r="D580" s="15">
        <v>0.1</v>
      </c>
      <c r="E580" s="14" t="s">
        <v>409</v>
      </c>
      <c r="F580" s="14" t="s">
        <v>531</v>
      </c>
      <c r="G580" s="25">
        <v>60</v>
      </c>
      <c r="H580" s="18"/>
      <c r="I580" s="16">
        <f t="shared" si="40"/>
        <v>0</v>
      </c>
      <c r="J580" s="17"/>
      <c r="K580" s="18">
        <f t="shared" si="41"/>
        <v>0</v>
      </c>
      <c r="N580" s="154"/>
    </row>
    <row r="581" spans="1:14" s="21" customFormat="1" ht="12">
      <c r="A581" s="12">
        <v>13</v>
      </c>
      <c r="B581" s="13" t="s">
        <v>88</v>
      </c>
      <c r="C581" s="33"/>
      <c r="D581" s="14" t="s">
        <v>144</v>
      </c>
      <c r="E581" s="15" t="s">
        <v>386</v>
      </c>
      <c r="F581" s="14" t="s">
        <v>526</v>
      </c>
      <c r="G581" s="12">
        <v>2</v>
      </c>
      <c r="H581" s="18"/>
      <c r="I581" s="16">
        <f t="shared" si="40"/>
        <v>0</v>
      </c>
      <c r="J581" s="17"/>
      <c r="K581" s="18">
        <f t="shared" si="41"/>
        <v>0</v>
      </c>
      <c r="N581" s="154"/>
    </row>
    <row r="582" spans="1:14" s="21" customFormat="1" ht="12">
      <c r="A582" s="12">
        <v>14</v>
      </c>
      <c r="B582" s="13" t="s">
        <v>145</v>
      </c>
      <c r="C582" s="66" t="s">
        <v>146</v>
      </c>
      <c r="D582" s="15">
        <v>0.01</v>
      </c>
      <c r="E582" s="15" t="s">
        <v>386</v>
      </c>
      <c r="F582" s="37" t="s">
        <v>532</v>
      </c>
      <c r="G582" s="25">
        <v>10</v>
      </c>
      <c r="H582" s="18"/>
      <c r="I582" s="16">
        <f t="shared" si="40"/>
        <v>0</v>
      </c>
      <c r="J582" s="17"/>
      <c r="K582" s="18">
        <f t="shared" si="41"/>
        <v>0</v>
      </c>
      <c r="N582" s="154"/>
    </row>
    <row r="583" spans="1:14" s="21" customFormat="1" ht="12">
      <c r="A583" s="12">
        <v>15</v>
      </c>
      <c r="B583" s="13" t="s">
        <v>145</v>
      </c>
      <c r="C583" s="66"/>
      <c r="D583" s="73">
        <v>0.001</v>
      </c>
      <c r="E583" s="15" t="s">
        <v>386</v>
      </c>
      <c r="F583" s="37" t="s">
        <v>532</v>
      </c>
      <c r="G583" s="25">
        <v>2</v>
      </c>
      <c r="H583" s="18"/>
      <c r="I583" s="16">
        <f t="shared" si="40"/>
        <v>0</v>
      </c>
      <c r="J583" s="17"/>
      <c r="K583" s="18">
        <f t="shared" si="41"/>
        <v>0</v>
      </c>
      <c r="N583" s="154"/>
    </row>
    <row r="584" spans="1:14" s="21" customFormat="1" ht="12">
      <c r="A584" s="12">
        <v>16</v>
      </c>
      <c r="B584" s="13" t="s">
        <v>147</v>
      </c>
      <c r="C584" s="66"/>
      <c r="D584" s="15">
        <v>0.03</v>
      </c>
      <c r="E584" s="15" t="s">
        <v>386</v>
      </c>
      <c r="F584" s="37" t="s">
        <v>533</v>
      </c>
      <c r="G584" s="25">
        <v>10</v>
      </c>
      <c r="H584" s="18"/>
      <c r="I584" s="16">
        <f t="shared" si="40"/>
        <v>0</v>
      </c>
      <c r="J584" s="17"/>
      <c r="K584" s="18">
        <f t="shared" si="41"/>
        <v>0</v>
      </c>
      <c r="N584" s="154"/>
    </row>
    <row r="585" spans="1:14" s="21" customFormat="1" ht="12">
      <c r="A585" s="12">
        <v>17</v>
      </c>
      <c r="B585" s="13" t="s">
        <v>147</v>
      </c>
      <c r="C585" s="66"/>
      <c r="D585" s="15">
        <v>0.03</v>
      </c>
      <c r="E585" s="15" t="s">
        <v>386</v>
      </c>
      <c r="F585" s="14" t="s">
        <v>302</v>
      </c>
      <c r="G585" s="25">
        <v>80</v>
      </c>
      <c r="H585" s="18"/>
      <c r="I585" s="16">
        <f>G585*H585</f>
        <v>0</v>
      </c>
      <c r="J585" s="17"/>
      <c r="K585" s="18">
        <f>ROUND(I585*J585/100+I585,2)</f>
        <v>0</v>
      </c>
      <c r="N585" s="154"/>
    </row>
    <row r="586" spans="1:14" s="21" customFormat="1" ht="67.5">
      <c r="A586" s="12">
        <v>18</v>
      </c>
      <c r="B586" s="13" t="s">
        <v>154</v>
      </c>
      <c r="C586" s="79"/>
      <c r="D586" s="15" t="s">
        <v>852</v>
      </c>
      <c r="E586" s="15" t="s">
        <v>386</v>
      </c>
      <c r="F586" s="14" t="s">
        <v>541</v>
      </c>
      <c r="G586" s="25">
        <v>50</v>
      </c>
      <c r="H586" s="18"/>
      <c r="I586" s="16">
        <f t="shared" si="40"/>
        <v>0</v>
      </c>
      <c r="J586" s="17"/>
      <c r="K586" s="18">
        <f t="shared" si="41"/>
        <v>0</v>
      </c>
      <c r="N586" s="154"/>
    </row>
    <row r="587" spans="1:14" s="21" customFormat="1" ht="12">
      <c r="A587" s="12">
        <v>19</v>
      </c>
      <c r="B587" s="13" t="s">
        <v>313</v>
      </c>
      <c r="C587" s="79"/>
      <c r="D587" s="15">
        <v>0.03</v>
      </c>
      <c r="E587" s="15" t="s">
        <v>386</v>
      </c>
      <c r="F587" s="37" t="s">
        <v>534</v>
      </c>
      <c r="G587" s="25">
        <v>2</v>
      </c>
      <c r="H587" s="18"/>
      <c r="I587" s="16">
        <f t="shared" si="40"/>
        <v>0</v>
      </c>
      <c r="J587" s="17"/>
      <c r="K587" s="18">
        <f t="shared" si="41"/>
        <v>0</v>
      </c>
      <c r="N587" s="154"/>
    </row>
    <row r="588" spans="1:14" s="21" customFormat="1" ht="12">
      <c r="A588" s="12">
        <v>20</v>
      </c>
      <c r="B588" s="13" t="s">
        <v>148</v>
      </c>
      <c r="C588" s="66"/>
      <c r="D588" s="15">
        <v>0.2</v>
      </c>
      <c r="E588" s="15" t="s">
        <v>386</v>
      </c>
      <c r="F588" s="37" t="s">
        <v>523</v>
      </c>
      <c r="G588" s="25">
        <v>60</v>
      </c>
      <c r="H588" s="18"/>
      <c r="I588" s="16">
        <f t="shared" si="40"/>
        <v>0</v>
      </c>
      <c r="J588" s="17"/>
      <c r="K588" s="18">
        <f t="shared" si="41"/>
        <v>0</v>
      </c>
      <c r="N588" s="154"/>
    </row>
    <row r="589" spans="1:14" s="21" customFormat="1" ht="67.5">
      <c r="A589" s="12">
        <v>21</v>
      </c>
      <c r="B589" s="13" t="s">
        <v>622</v>
      </c>
      <c r="C589" s="66"/>
      <c r="D589" s="14" t="s">
        <v>770</v>
      </c>
      <c r="E589" s="15" t="s">
        <v>386</v>
      </c>
      <c r="F589" s="14" t="s">
        <v>536</v>
      </c>
      <c r="G589" s="25">
        <v>10</v>
      </c>
      <c r="H589" s="18"/>
      <c r="I589" s="16">
        <f t="shared" si="40"/>
        <v>0</v>
      </c>
      <c r="J589" s="17"/>
      <c r="K589" s="18">
        <f t="shared" si="41"/>
        <v>0</v>
      </c>
      <c r="N589" s="154"/>
    </row>
    <row r="590" spans="1:14" s="21" customFormat="1" ht="12">
      <c r="A590" s="12">
        <v>22</v>
      </c>
      <c r="B590" s="13" t="s">
        <v>149</v>
      </c>
      <c r="C590" s="66"/>
      <c r="D590" s="15">
        <v>0.1</v>
      </c>
      <c r="E590" s="15" t="s">
        <v>386</v>
      </c>
      <c r="F590" s="14" t="s">
        <v>537</v>
      </c>
      <c r="G590" s="25">
        <v>10</v>
      </c>
      <c r="H590" s="18"/>
      <c r="I590" s="16">
        <f t="shared" si="40"/>
        <v>0</v>
      </c>
      <c r="J590" s="17"/>
      <c r="K590" s="18">
        <f t="shared" si="41"/>
        <v>0</v>
      </c>
      <c r="N590" s="154"/>
    </row>
    <row r="591" spans="1:14" s="21" customFormat="1" ht="22.5">
      <c r="A591" s="12">
        <v>23</v>
      </c>
      <c r="B591" s="13" t="s">
        <v>632</v>
      </c>
      <c r="C591" s="79"/>
      <c r="D591" s="15">
        <v>0.3</v>
      </c>
      <c r="E591" s="15" t="s">
        <v>386</v>
      </c>
      <c r="F591" s="14" t="s">
        <v>538</v>
      </c>
      <c r="G591" s="25">
        <v>2</v>
      </c>
      <c r="H591" s="18"/>
      <c r="I591" s="16">
        <f t="shared" si="40"/>
        <v>0</v>
      </c>
      <c r="J591" s="17"/>
      <c r="K591" s="18">
        <f t="shared" si="41"/>
        <v>0</v>
      </c>
      <c r="N591" s="154"/>
    </row>
    <row r="592" spans="1:14" s="21" customFormat="1" ht="12">
      <c r="A592" s="12">
        <v>24</v>
      </c>
      <c r="B592" s="13" t="s">
        <v>611</v>
      </c>
      <c r="C592" s="79"/>
      <c r="D592" s="73">
        <v>0.0463</v>
      </c>
      <c r="E592" s="15" t="s">
        <v>386</v>
      </c>
      <c r="F592" s="37" t="s">
        <v>539</v>
      </c>
      <c r="G592" s="25">
        <v>2</v>
      </c>
      <c r="H592" s="18"/>
      <c r="I592" s="16">
        <f t="shared" si="40"/>
        <v>0</v>
      </c>
      <c r="J592" s="17"/>
      <c r="K592" s="18">
        <f t="shared" si="41"/>
        <v>0</v>
      </c>
      <c r="N592" s="154"/>
    </row>
    <row r="593" spans="1:14" s="21" customFormat="1" ht="33.75">
      <c r="A593" s="12">
        <v>25</v>
      </c>
      <c r="B593" s="13" t="s">
        <v>629</v>
      </c>
      <c r="C593" s="79"/>
      <c r="D593" s="73" t="s">
        <v>852</v>
      </c>
      <c r="E593" s="15" t="s">
        <v>606</v>
      </c>
      <c r="F593" s="37" t="s">
        <v>596</v>
      </c>
      <c r="G593" s="25">
        <v>100</v>
      </c>
      <c r="H593" s="18"/>
      <c r="I593" s="16">
        <f t="shared" si="40"/>
        <v>0</v>
      </c>
      <c r="J593" s="17"/>
      <c r="K593" s="18">
        <f t="shared" si="41"/>
        <v>0</v>
      </c>
      <c r="N593" s="154"/>
    </row>
    <row r="594" spans="1:14" s="21" customFormat="1" ht="12">
      <c r="A594" s="12">
        <v>26</v>
      </c>
      <c r="B594" s="13" t="s">
        <v>301</v>
      </c>
      <c r="C594" s="79"/>
      <c r="D594" s="73" t="s">
        <v>852</v>
      </c>
      <c r="E594" s="15" t="s">
        <v>386</v>
      </c>
      <c r="F594" s="37" t="s">
        <v>540</v>
      </c>
      <c r="G594" s="25">
        <v>1</v>
      </c>
      <c r="H594" s="18"/>
      <c r="I594" s="16">
        <f t="shared" si="40"/>
        <v>0</v>
      </c>
      <c r="J594" s="17"/>
      <c r="K594" s="18">
        <f t="shared" si="41"/>
        <v>0</v>
      </c>
      <c r="N594" s="154"/>
    </row>
    <row r="595" spans="1:14" s="21" customFormat="1" ht="12">
      <c r="A595" s="12">
        <v>27</v>
      </c>
      <c r="B595" s="13" t="s">
        <v>150</v>
      </c>
      <c r="C595" s="79"/>
      <c r="D595" s="73" t="s">
        <v>852</v>
      </c>
      <c r="E595" s="15" t="s">
        <v>386</v>
      </c>
      <c r="F595" s="37" t="s">
        <v>535</v>
      </c>
      <c r="G595" s="25">
        <v>2</v>
      </c>
      <c r="H595" s="18"/>
      <c r="I595" s="16">
        <f t="shared" si="40"/>
        <v>0</v>
      </c>
      <c r="J595" s="17"/>
      <c r="K595" s="18">
        <f t="shared" si="41"/>
        <v>0</v>
      </c>
      <c r="N595" s="154"/>
    </row>
    <row r="596" spans="1:14" s="21" customFormat="1" ht="12">
      <c r="A596" s="12">
        <v>28</v>
      </c>
      <c r="B596" s="13" t="s">
        <v>150</v>
      </c>
      <c r="C596" s="79"/>
      <c r="D596" s="73" t="s">
        <v>852</v>
      </c>
      <c r="E596" s="15" t="s">
        <v>386</v>
      </c>
      <c r="F596" s="37" t="s">
        <v>541</v>
      </c>
      <c r="G596" s="25">
        <v>1</v>
      </c>
      <c r="H596" s="18"/>
      <c r="I596" s="16">
        <f t="shared" si="40"/>
        <v>0</v>
      </c>
      <c r="J596" s="17"/>
      <c r="K596" s="18">
        <f t="shared" si="41"/>
        <v>0</v>
      </c>
      <c r="N596" s="154"/>
    </row>
    <row r="597" spans="1:14" s="21" customFormat="1" ht="101.25">
      <c r="A597" s="12">
        <v>29</v>
      </c>
      <c r="B597" s="13" t="s">
        <v>633</v>
      </c>
      <c r="C597" s="71"/>
      <c r="D597" s="73" t="s">
        <v>852</v>
      </c>
      <c r="E597" s="15" t="s">
        <v>386</v>
      </c>
      <c r="F597" s="14" t="s">
        <v>544</v>
      </c>
      <c r="G597" s="25">
        <v>2</v>
      </c>
      <c r="H597" s="18"/>
      <c r="I597" s="16">
        <f t="shared" si="40"/>
        <v>0</v>
      </c>
      <c r="J597" s="17"/>
      <c r="K597" s="18">
        <f t="shared" si="41"/>
        <v>0</v>
      </c>
      <c r="N597" s="154"/>
    </row>
    <row r="598" spans="1:14" s="21" customFormat="1" ht="12">
      <c r="A598" s="12">
        <v>30</v>
      </c>
      <c r="B598" s="13" t="s">
        <v>151</v>
      </c>
      <c r="C598" s="33"/>
      <c r="D598" s="15">
        <v>0.05</v>
      </c>
      <c r="E598" s="15" t="s">
        <v>386</v>
      </c>
      <c r="F598" s="14" t="s">
        <v>542</v>
      </c>
      <c r="G598" s="12">
        <v>1</v>
      </c>
      <c r="H598" s="18"/>
      <c r="I598" s="16">
        <f t="shared" si="40"/>
        <v>0</v>
      </c>
      <c r="J598" s="17"/>
      <c r="K598" s="18">
        <f t="shared" si="41"/>
        <v>0</v>
      </c>
      <c r="N598" s="154"/>
    </row>
    <row r="599" spans="1:14" s="21" customFormat="1" ht="12">
      <c r="A599" s="12">
        <v>31</v>
      </c>
      <c r="B599" s="13" t="s">
        <v>597</v>
      </c>
      <c r="C599" s="33"/>
      <c r="D599" s="14" t="s">
        <v>152</v>
      </c>
      <c r="E599" s="15" t="s">
        <v>386</v>
      </c>
      <c r="F599" s="14" t="s">
        <v>543</v>
      </c>
      <c r="G599" s="25">
        <v>1</v>
      </c>
      <c r="H599" s="18"/>
      <c r="I599" s="16">
        <f t="shared" si="40"/>
        <v>0</v>
      </c>
      <c r="J599" s="17"/>
      <c r="K599" s="18">
        <f t="shared" si="41"/>
        <v>0</v>
      </c>
      <c r="N599" s="154"/>
    </row>
    <row r="600" spans="1:14" s="21" customFormat="1" ht="22.5">
      <c r="A600" s="12">
        <v>32</v>
      </c>
      <c r="B600" s="13" t="s">
        <v>607</v>
      </c>
      <c r="C600" s="79"/>
      <c r="D600" s="15">
        <v>0.1</v>
      </c>
      <c r="E600" s="15" t="s">
        <v>386</v>
      </c>
      <c r="F600" s="14" t="s">
        <v>612</v>
      </c>
      <c r="G600" s="25">
        <v>5</v>
      </c>
      <c r="H600" s="18"/>
      <c r="I600" s="16">
        <f t="shared" si="40"/>
        <v>0</v>
      </c>
      <c r="J600" s="17"/>
      <c r="K600" s="18">
        <f t="shared" si="41"/>
        <v>0</v>
      </c>
      <c r="N600" s="154"/>
    </row>
    <row r="601" spans="1:14" s="21" customFormat="1" ht="22.5">
      <c r="A601" s="12">
        <v>33</v>
      </c>
      <c r="B601" s="13" t="s">
        <v>546</v>
      </c>
      <c r="C601" s="79"/>
      <c r="D601" s="15">
        <v>0.01</v>
      </c>
      <c r="E601" s="15" t="s">
        <v>386</v>
      </c>
      <c r="F601" s="14" t="s">
        <v>535</v>
      </c>
      <c r="G601" s="25">
        <v>3</v>
      </c>
      <c r="H601" s="18"/>
      <c r="I601" s="16">
        <f t="shared" si="40"/>
        <v>0</v>
      </c>
      <c r="J601" s="17"/>
      <c r="K601" s="18">
        <f t="shared" si="41"/>
        <v>0</v>
      </c>
      <c r="N601" s="154"/>
    </row>
    <row r="602" spans="1:14" s="21" customFormat="1" ht="12">
      <c r="A602" s="12">
        <v>34</v>
      </c>
      <c r="B602" s="13" t="s">
        <v>153</v>
      </c>
      <c r="C602" s="66"/>
      <c r="D602" s="14" t="s">
        <v>852</v>
      </c>
      <c r="E602" s="15" t="s">
        <v>386</v>
      </c>
      <c r="F602" s="14" t="s">
        <v>598</v>
      </c>
      <c r="G602" s="25">
        <v>2</v>
      </c>
      <c r="H602" s="18"/>
      <c r="I602" s="16">
        <f t="shared" si="40"/>
        <v>0</v>
      </c>
      <c r="J602" s="17"/>
      <c r="K602" s="18">
        <f t="shared" si="41"/>
        <v>0</v>
      </c>
      <c r="N602" s="154"/>
    </row>
    <row r="603" spans="1:14" s="21" customFormat="1" ht="67.5">
      <c r="A603" s="12">
        <v>35</v>
      </c>
      <c r="B603" s="13" t="s">
        <v>547</v>
      </c>
      <c r="C603" s="79"/>
      <c r="D603" s="14" t="s">
        <v>852</v>
      </c>
      <c r="E603" s="15" t="s">
        <v>386</v>
      </c>
      <c r="F603" s="37" t="s">
        <v>545</v>
      </c>
      <c r="G603" s="25">
        <v>10</v>
      </c>
      <c r="H603" s="18"/>
      <c r="I603" s="16">
        <f t="shared" si="40"/>
        <v>0</v>
      </c>
      <c r="J603" s="17"/>
      <c r="K603" s="18">
        <f t="shared" si="41"/>
        <v>0</v>
      </c>
      <c r="N603" s="154"/>
    </row>
    <row r="604" spans="1:14" s="21" customFormat="1" ht="12">
      <c r="A604" s="12">
        <v>36</v>
      </c>
      <c r="B604" s="13" t="s">
        <v>155</v>
      </c>
      <c r="C604" s="66"/>
      <c r="D604" s="73" t="s">
        <v>852</v>
      </c>
      <c r="E604" s="15" t="s">
        <v>386</v>
      </c>
      <c r="F604" s="37" t="s">
        <v>513</v>
      </c>
      <c r="G604" s="25">
        <v>50</v>
      </c>
      <c r="H604" s="18"/>
      <c r="I604" s="16">
        <f t="shared" si="40"/>
        <v>0</v>
      </c>
      <c r="J604" s="17"/>
      <c r="K604" s="18">
        <f t="shared" si="41"/>
        <v>0</v>
      </c>
      <c r="N604" s="154"/>
    </row>
    <row r="605" spans="1:14" s="21" customFormat="1" ht="22.5">
      <c r="A605" s="24">
        <v>37</v>
      </c>
      <c r="B605" s="13" t="s">
        <v>156</v>
      </c>
      <c r="C605" s="79"/>
      <c r="D605" s="15">
        <v>0.01</v>
      </c>
      <c r="E605" s="15" t="s">
        <v>386</v>
      </c>
      <c r="F605" s="14" t="s">
        <v>535</v>
      </c>
      <c r="G605" s="81">
        <v>5</v>
      </c>
      <c r="H605" s="108"/>
      <c r="I605" s="106">
        <f t="shared" si="40"/>
        <v>0</v>
      </c>
      <c r="J605" s="107"/>
      <c r="K605" s="108">
        <f t="shared" si="41"/>
        <v>0</v>
      </c>
      <c r="N605" s="154"/>
    </row>
    <row r="606" spans="1:14" s="21" customFormat="1" ht="22.5">
      <c r="A606" s="24">
        <v>38</v>
      </c>
      <c r="B606" s="13" t="s">
        <v>156</v>
      </c>
      <c r="C606" s="79"/>
      <c r="D606" s="15">
        <v>0.02</v>
      </c>
      <c r="E606" s="15" t="s">
        <v>386</v>
      </c>
      <c r="F606" s="14" t="s">
        <v>535</v>
      </c>
      <c r="G606" s="81">
        <v>5</v>
      </c>
      <c r="H606" s="108"/>
      <c r="I606" s="106">
        <f t="shared" si="40"/>
        <v>0</v>
      </c>
      <c r="J606" s="107"/>
      <c r="K606" s="108">
        <f t="shared" si="41"/>
        <v>0</v>
      </c>
      <c r="N606" s="154"/>
    </row>
    <row r="607" spans="1:14" s="21" customFormat="1" ht="12">
      <c r="A607" s="24">
        <v>39</v>
      </c>
      <c r="B607" s="167" t="s">
        <v>1051</v>
      </c>
      <c r="C607" s="71"/>
      <c r="D607" s="15">
        <v>0.02</v>
      </c>
      <c r="E607" s="15" t="s">
        <v>386</v>
      </c>
      <c r="F607" s="14" t="s">
        <v>1052</v>
      </c>
      <c r="G607" s="81">
        <v>40</v>
      </c>
      <c r="H607" s="106"/>
      <c r="I607" s="106">
        <f aca="true" t="shared" si="42" ref="I607:I613">H607*G607</f>
        <v>0</v>
      </c>
      <c r="J607" s="107"/>
      <c r="K607" s="108">
        <f aca="true" t="shared" si="43" ref="K607:K613">ROUND(I607*J607/100+I607,2)</f>
        <v>0</v>
      </c>
      <c r="N607" s="154"/>
    </row>
    <row r="608" spans="1:14" s="21" customFormat="1" ht="12">
      <c r="A608" s="24">
        <v>40</v>
      </c>
      <c r="B608" s="167" t="s">
        <v>134</v>
      </c>
      <c r="C608" s="71"/>
      <c r="D608" s="15" t="s">
        <v>1055</v>
      </c>
      <c r="E608" s="15" t="s">
        <v>1056</v>
      </c>
      <c r="F608" s="14" t="s">
        <v>1057</v>
      </c>
      <c r="G608" s="81">
        <v>40</v>
      </c>
      <c r="H608" s="106"/>
      <c r="I608" s="106">
        <f t="shared" si="42"/>
        <v>0</v>
      </c>
      <c r="J608" s="107"/>
      <c r="K608" s="108">
        <f t="shared" si="43"/>
        <v>0</v>
      </c>
      <c r="N608" s="154"/>
    </row>
    <row r="609" spans="1:14" s="21" customFormat="1" ht="12">
      <c r="A609" s="24">
        <v>41</v>
      </c>
      <c r="B609" s="105" t="s">
        <v>1053</v>
      </c>
      <c r="C609" s="71"/>
      <c r="D609" s="15">
        <v>0.05</v>
      </c>
      <c r="E609" s="15" t="s">
        <v>1061</v>
      </c>
      <c r="F609" s="14" t="s">
        <v>1062</v>
      </c>
      <c r="G609" s="81">
        <v>2</v>
      </c>
      <c r="H609" s="106"/>
      <c r="I609" s="106">
        <f t="shared" si="42"/>
        <v>0</v>
      </c>
      <c r="J609" s="107"/>
      <c r="K609" s="108">
        <f t="shared" si="43"/>
        <v>0</v>
      </c>
      <c r="N609" s="154"/>
    </row>
    <row r="610" spans="1:14" s="21" customFormat="1" ht="12">
      <c r="A610" s="24">
        <v>42</v>
      </c>
      <c r="B610" s="105" t="s">
        <v>1071</v>
      </c>
      <c r="C610" s="71"/>
      <c r="D610" s="109" t="s">
        <v>1072</v>
      </c>
      <c r="E610" s="15" t="s">
        <v>563</v>
      </c>
      <c r="F610" s="14" t="s">
        <v>1073</v>
      </c>
      <c r="G610" s="81">
        <v>30</v>
      </c>
      <c r="H610" s="106"/>
      <c r="I610" s="106">
        <f t="shared" si="42"/>
        <v>0</v>
      </c>
      <c r="J610" s="107"/>
      <c r="K610" s="108">
        <f t="shared" si="43"/>
        <v>0</v>
      </c>
      <c r="N610" s="154"/>
    </row>
    <row r="611" spans="1:14" s="21" customFormat="1" ht="12">
      <c r="A611" s="24">
        <v>43</v>
      </c>
      <c r="B611" s="105" t="s">
        <v>1084</v>
      </c>
      <c r="C611" s="71"/>
      <c r="D611" s="109" t="s">
        <v>1085</v>
      </c>
      <c r="E611" s="15" t="s">
        <v>563</v>
      </c>
      <c r="F611" s="109" t="s">
        <v>529</v>
      </c>
      <c r="G611" s="81">
        <v>20</v>
      </c>
      <c r="H611" s="106"/>
      <c r="I611" s="106">
        <f t="shared" si="42"/>
        <v>0</v>
      </c>
      <c r="J611" s="107"/>
      <c r="K611" s="108">
        <f t="shared" si="43"/>
        <v>0</v>
      </c>
      <c r="N611" s="154"/>
    </row>
    <row r="612" spans="1:14" s="21" customFormat="1" ht="12">
      <c r="A612" s="24">
        <v>44</v>
      </c>
      <c r="B612" s="105" t="s">
        <v>308</v>
      </c>
      <c r="C612" s="71"/>
      <c r="D612" s="109" t="s">
        <v>77</v>
      </c>
      <c r="E612" s="15" t="s">
        <v>606</v>
      </c>
      <c r="F612" s="14" t="s">
        <v>1076</v>
      </c>
      <c r="G612" s="81">
        <v>6</v>
      </c>
      <c r="H612" s="106"/>
      <c r="I612" s="106">
        <f t="shared" si="42"/>
        <v>0</v>
      </c>
      <c r="J612" s="107"/>
      <c r="K612" s="108">
        <f t="shared" si="43"/>
        <v>0</v>
      </c>
      <c r="N612" s="154"/>
    </row>
    <row r="613" spans="1:14" s="21" customFormat="1" ht="12">
      <c r="A613" s="24">
        <v>45</v>
      </c>
      <c r="B613" s="105" t="s">
        <v>1063</v>
      </c>
      <c r="C613" s="71"/>
      <c r="D613" s="105" t="s">
        <v>1064</v>
      </c>
      <c r="E613" s="15" t="s">
        <v>896</v>
      </c>
      <c r="F613" s="14" t="s">
        <v>1065</v>
      </c>
      <c r="G613" s="81">
        <v>5</v>
      </c>
      <c r="H613" s="106"/>
      <c r="I613" s="106">
        <f t="shared" si="42"/>
        <v>0</v>
      </c>
      <c r="J613" s="107"/>
      <c r="K613" s="108">
        <f t="shared" si="43"/>
        <v>0</v>
      </c>
      <c r="N613" s="154"/>
    </row>
    <row r="614" spans="1:14" s="21" customFormat="1" ht="12">
      <c r="A614" s="143" t="s">
        <v>836</v>
      </c>
      <c r="B614" s="143"/>
      <c r="C614" s="143"/>
      <c r="D614" s="143"/>
      <c r="E614" s="143"/>
      <c r="F614" s="143"/>
      <c r="G614" s="143"/>
      <c r="H614" s="143"/>
      <c r="I614" s="62">
        <f>SUM(I569:I613)</f>
        <v>0</v>
      </c>
      <c r="J614" s="44"/>
      <c r="K614" s="56">
        <f>SUM(K569:K613)</f>
        <v>0</v>
      </c>
      <c r="N614" s="154"/>
    </row>
    <row r="615" spans="1:14" s="173" customFormat="1" ht="12">
      <c r="A615" s="172" t="s">
        <v>395</v>
      </c>
      <c r="B615" s="172"/>
      <c r="C615" s="172"/>
      <c r="D615" s="172"/>
      <c r="E615" s="172"/>
      <c r="F615" s="172"/>
      <c r="G615" s="172"/>
      <c r="H615" s="172"/>
      <c r="I615" s="172"/>
      <c r="J615" s="172"/>
      <c r="N615" s="174"/>
    </row>
    <row r="616" spans="1:14" s="21" customFormat="1" ht="12">
      <c r="A616" s="12">
        <v>1</v>
      </c>
      <c r="B616" s="13" t="s">
        <v>392</v>
      </c>
      <c r="C616" s="54" t="s">
        <v>365</v>
      </c>
      <c r="D616" s="67" t="s">
        <v>323</v>
      </c>
      <c r="E616" s="37" t="s">
        <v>876</v>
      </c>
      <c r="F616" s="37" t="s">
        <v>976</v>
      </c>
      <c r="G616" s="25">
        <v>100</v>
      </c>
      <c r="H616" s="83"/>
      <c r="I616" s="16">
        <f>G616*H616</f>
        <v>0</v>
      </c>
      <c r="J616" s="17"/>
      <c r="K616" s="18">
        <f>ROUND(I616*J616/100+I616,2)</f>
        <v>0</v>
      </c>
      <c r="N616" s="154"/>
    </row>
    <row r="617" spans="1:14" s="21" customFormat="1" ht="12">
      <c r="A617" s="12">
        <v>2</v>
      </c>
      <c r="B617" s="13" t="s">
        <v>392</v>
      </c>
      <c r="C617" s="54" t="s">
        <v>365</v>
      </c>
      <c r="D617" s="67" t="s">
        <v>968</v>
      </c>
      <c r="E617" s="37" t="s">
        <v>876</v>
      </c>
      <c r="F617" s="37" t="s">
        <v>976</v>
      </c>
      <c r="G617" s="25">
        <v>100</v>
      </c>
      <c r="H617" s="83"/>
      <c r="I617" s="16">
        <f>G617*H617</f>
        <v>0</v>
      </c>
      <c r="J617" s="17"/>
      <c r="K617" s="18">
        <f>ROUND(I617*J617/100+I617,2)</f>
        <v>0</v>
      </c>
      <c r="N617" s="154"/>
    </row>
    <row r="618" spans="1:14" s="21" customFormat="1" ht="12">
      <c r="A618" s="143" t="s">
        <v>836</v>
      </c>
      <c r="B618" s="143"/>
      <c r="C618" s="143"/>
      <c r="D618" s="143"/>
      <c r="E618" s="143"/>
      <c r="F618" s="143"/>
      <c r="G618" s="143"/>
      <c r="H618" s="143"/>
      <c r="I618" s="62">
        <f>SUM(I616:I617)</f>
        <v>0</v>
      </c>
      <c r="J618" s="44"/>
      <c r="K618" s="56">
        <f>SUM(K616:K617)</f>
        <v>0</v>
      </c>
      <c r="N618" s="154"/>
    </row>
    <row r="619" spans="1:14" s="173" customFormat="1" ht="12">
      <c r="A619" s="172" t="s">
        <v>396</v>
      </c>
      <c r="B619" s="172"/>
      <c r="C619" s="172"/>
      <c r="D619" s="172"/>
      <c r="E619" s="172"/>
      <c r="F619" s="172"/>
      <c r="G619" s="172"/>
      <c r="H619" s="172"/>
      <c r="I619" s="172"/>
      <c r="J619" s="172"/>
      <c r="N619" s="174"/>
    </row>
    <row r="620" spans="1:14" ht="12">
      <c r="A620" s="12">
        <v>1</v>
      </c>
      <c r="B620" s="13" t="s">
        <v>393</v>
      </c>
      <c r="C620" s="54" t="s">
        <v>366</v>
      </c>
      <c r="D620" s="67" t="s">
        <v>202</v>
      </c>
      <c r="E620" s="37" t="s">
        <v>876</v>
      </c>
      <c r="F620" s="37" t="s">
        <v>627</v>
      </c>
      <c r="G620" s="25">
        <v>180</v>
      </c>
      <c r="H620" s="40"/>
      <c r="I620" s="16">
        <f>G620*H620</f>
        <v>0</v>
      </c>
      <c r="J620" s="17"/>
      <c r="K620" s="18">
        <f>ROUND(I620*J620/100+I620,2)</f>
        <v>0</v>
      </c>
      <c r="L620" s="27"/>
      <c r="M620" s="27"/>
      <c r="N620" s="156"/>
    </row>
    <row r="621" spans="1:14" s="21" customFormat="1" ht="12">
      <c r="A621" s="12">
        <v>2</v>
      </c>
      <c r="B621" s="13" t="s">
        <v>393</v>
      </c>
      <c r="C621" s="54" t="s">
        <v>366</v>
      </c>
      <c r="D621" s="67" t="s">
        <v>361</v>
      </c>
      <c r="E621" s="37" t="s">
        <v>876</v>
      </c>
      <c r="F621" s="37" t="s">
        <v>627</v>
      </c>
      <c r="G621" s="25">
        <v>180</v>
      </c>
      <c r="H621" s="40"/>
      <c r="I621" s="16">
        <f>G621*H621</f>
        <v>0</v>
      </c>
      <c r="J621" s="17"/>
      <c r="K621" s="18">
        <f>ROUND(I621*J621/100+I621,2)</f>
        <v>0</v>
      </c>
      <c r="N621" s="154"/>
    </row>
    <row r="622" spans="1:14" s="21" customFormat="1" ht="12">
      <c r="A622" s="143" t="s">
        <v>836</v>
      </c>
      <c r="B622" s="143"/>
      <c r="C622" s="143"/>
      <c r="D622" s="143"/>
      <c r="E622" s="143"/>
      <c r="F622" s="143"/>
      <c r="G622" s="143"/>
      <c r="H622" s="143"/>
      <c r="I622" s="62">
        <f>SUM(I620:I621)</f>
        <v>0</v>
      </c>
      <c r="J622" s="44"/>
      <c r="K622" s="56">
        <f>SUM(K620:K621)</f>
        <v>0</v>
      </c>
      <c r="N622" s="154"/>
    </row>
    <row r="623" spans="1:14" s="173" customFormat="1" ht="12">
      <c r="A623" s="172" t="s">
        <v>384</v>
      </c>
      <c r="B623" s="172"/>
      <c r="C623" s="172"/>
      <c r="D623" s="172"/>
      <c r="E623" s="172"/>
      <c r="F623" s="172"/>
      <c r="G623" s="172"/>
      <c r="H623" s="172"/>
      <c r="I623" s="172"/>
      <c r="J623" s="172"/>
      <c r="K623" s="172"/>
      <c r="N623" s="174"/>
    </row>
    <row r="624" spans="1:14" ht="12">
      <c r="A624" s="12">
        <v>1</v>
      </c>
      <c r="B624" s="13" t="s">
        <v>359</v>
      </c>
      <c r="C624" s="54"/>
      <c r="D624" s="15" t="s">
        <v>360</v>
      </c>
      <c r="E624" s="15" t="s">
        <v>876</v>
      </c>
      <c r="F624" s="37" t="s">
        <v>548</v>
      </c>
      <c r="G624" s="12">
        <v>5</v>
      </c>
      <c r="H624" s="18"/>
      <c r="I624" s="16">
        <f>G624*H624</f>
        <v>0</v>
      </c>
      <c r="J624" s="17"/>
      <c r="K624" s="18">
        <f>ROUND(I624*J624/100+I624,2)</f>
        <v>0</v>
      </c>
      <c r="L624" s="27"/>
      <c r="M624" s="27"/>
      <c r="N624" s="156"/>
    </row>
    <row r="625" spans="1:14" s="21" customFormat="1" ht="45">
      <c r="A625" s="12">
        <v>2</v>
      </c>
      <c r="B625" s="13" t="s">
        <v>608</v>
      </c>
      <c r="C625" s="14"/>
      <c r="D625" s="14" t="s">
        <v>770</v>
      </c>
      <c r="E625" s="15" t="s">
        <v>852</v>
      </c>
      <c r="F625" s="37" t="s">
        <v>1039</v>
      </c>
      <c r="G625" s="12">
        <v>10</v>
      </c>
      <c r="H625" s="18"/>
      <c r="I625" s="16">
        <f>G625*H625</f>
        <v>0</v>
      </c>
      <c r="J625" s="17"/>
      <c r="K625" s="18">
        <f>ROUND(I625*J625/100+I625,2)</f>
        <v>0</v>
      </c>
      <c r="N625" s="154"/>
    </row>
    <row r="626" spans="1:14" s="21" customFormat="1" ht="67.5">
      <c r="A626" s="12">
        <v>3</v>
      </c>
      <c r="B626" s="13" t="s">
        <v>623</v>
      </c>
      <c r="C626" s="54"/>
      <c r="D626" s="14" t="s">
        <v>770</v>
      </c>
      <c r="E626" s="15" t="s">
        <v>876</v>
      </c>
      <c r="F626" s="37" t="s">
        <v>627</v>
      </c>
      <c r="G626" s="25">
        <v>400</v>
      </c>
      <c r="H626" s="18"/>
      <c r="I626" s="16">
        <f>G626*H626</f>
        <v>0</v>
      </c>
      <c r="J626" s="17"/>
      <c r="K626" s="18">
        <f>ROUND(I626*J626/100+I626,2)</f>
        <v>0</v>
      </c>
      <c r="N626" s="154"/>
    </row>
    <row r="627" spans="1:14" s="21" customFormat="1" ht="22.5">
      <c r="A627" s="12">
        <v>4</v>
      </c>
      <c r="B627" s="13" t="s">
        <v>614</v>
      </c>
      <c r="C627" s="54"/>
      <c r="D627" s="14" t="s">
        <v>770</v>
      </c>
      <c r="E627" s="15" t="s">
        <v>876</v>
      </c>
      <c r="F627" s="37" t="s">
        <v>613</v>
      </c>
      <c r="G627" s="25">
        <v>10</v>
      </c>
      <c r="H627" s="40"/>
      <c r="I627" s="16">
        <f>G627*H627</f>
        <v>0</v>
      </c>
      <c r="J627" s="17"/>
      <c r="K627" s="18">
        <f>ROUND(I627*J627/100+I627,2)</f>
        <v>0</v>
      </c>
      <c r="N627" s="154"/>
    </row>
    <row r="628" spans="1:14" ht="33.75">
      <c r="A628" s="12">
        <v>5</v>
      </c>
      <c r="B628" s="13" t="s">
        <v>624</v>
      </c>
      <c r="C628" s="54"/>
      <c r="D628" s="14" t="s">
        <v>770</v>
      </c>
      <c r="E628" s="15" t="s">
        <v>929</v>
      </c>
      <c r="F628" s="37" t="s">
        <v>516</v>
      </c>
      <c r="G628" s="25">
        <v>50</v>
      </c>
      <c r="H628" s="83"/>
      <c r="I628" s="16">
        <f>G628*H628</f>
        <v>0</v>
      </c>
      <c r="J628" s="17"/>
      <c r="K628" s="18">
        <f>ROUND(I628*J628/100+I628,2)</f>
        <v>0</v>
      </c>
      <c r="L628" s="27"/>
      <c r="M628" s="27"/>
      <c r="N628" s="156"/>
    </row>
    <row r="629" spans="1:14" s="21" customFormat="1" ht="12">
      <c r="A629" s="145" t="s">
        <v>836</v>
      </c>
      <c r="B629" s="145"/>
      <c r="C629" s="145"/>
      <c r="D629" s="145"/>
      <c r="E629" s="145"/>
      <c r="F629" s="145"/>
      <c r="G629" s="145"/>
      <c r="H629" s="145"/>
      <c r="I629" s="56">
        <f>SUM(I624:I628)</f>
        <v>0</v>
      </c>
      <c r="J629" s="70"/>
      <c r="K629" s="56">
        <f>SUM(K624:K628)</f>
        <v>0</v>
      </c>
      <c r="L629" s="20"/>
      <c r="M629" s="20"/>
      <c r="N629" s="154"/>
    </row>
    <row r="630" spans="1:14" s="173" customFormat="1" ht="12">
      <c r="A630" s="172" t="s">
        <v>385</v>
      </c>
      <c r="B630" s="172"/>
      <c r="C630" s="172"/>
      <c r="D630" s="172"/>
      <c r="E630" s="172"/>
      <c r="F630" s="172"/>
      <c r="G630" s="172"/>
      <c r="H630" s="172"/>
      <c r="I630" s="172"/>
      <c r="J630" s="172"/>
      <c r="N630" s="174"/>
    </row>
    <row r="631" spans="1:14" s="21" customFormat="1" ht="12">
      <c r="A631" s="12">
        <v>1</v>
      </c>
      <c r="B631" s="32" t="s">
        <v>362</v>
      </c>
      <c r="C631" s="32"/>
      <c r="D631" s="96" t="s">
        <v>363</v>
      </c>
      <c r="E631" s="37" t="s">
        <v>874</v>
      </c>
      <c r="F631" s="37" t="s">
        <v>627</v>
      </c>
      <c r="G631" s="25">
        <v>1</v>
      </c>
      <c r="H631" s="18"/>
      <c r="I631" s="16">
        <f>G631*H631</f>
        <v>0</v>
      </c>
      <c r="J631" s="17"/>
      <c r="K631" s="18">
        <f>ROUND(I631*J631/100+I631,2)</f>
        <v>0</v>
      </c>
      <c r="N631" s="154"/>
    </row>
    <row r="632" spans="1:14" s="21" customFormat="1" ht="12">
      <c r="A632" s="12">
        <v>2</v>
      </c>
      <c r="B632" s="32" t="s">
        <v>362</v>
      </c>
      <c r="C632" s="32"/>
      <c r="D632" s="96" t="s">
        <v>364</v>
      </c>
      <c r="E632" s="37" t="s">
        <v>874</v>
      </c>
      <c r="F632" s="37" t="s">
        <v>627</v>
      </c>
      <c r="G632" s="25">
        <v>2</v>
      </c>
      <c r="H632" s="18"/>
      <c r="I632" s="16">
        <f>G632*H632</f>
        <v>0</v>
      </c>
      <c r="J632" s="17"/>
      <c r="K632" s="18">
        <f>ROUND(I632*J632/100+I632,2)</f>
        <v>0</v>
      </c>
      <c r="N632" s="154"/>
    </row>
    <row r="633" spans="1:14" s="21" customFormat="1" ht="12">
      <c r="A633" s="143" t="s">
        <v>836</v>
      </c>
      <c r="B633" s="143"/>
      <c r="C633" s="143"/>
      <c r="D633" s="143"/>
      <c r="E633" s="143"/>
      <c r="F633" s="143"/>
      <c r="G633" s="143"/>
      <c r="H633" s="143"/>
      <c r="I633" s="62">
        <f>SUM(I631:I632)</f>
        <v>0</v>
      </c>
      <c r="J633" s="44"/>
      <c r="K633" s="31">
        <f>SUM(K631:K632)</f>
        <v>0</v>
      </c>
      <c r="N633" s="154"/>
    </row>
    <row r="634" spans="1:14" s="173" customFormat="1" ht="12">
      <c r="A634" s="172" t="s">
        <v>397</v>
      </c>
      <c r="B634" s="172"/>
      <c r="C634" s="172"/>
      <c r="D634" s="172"/>
      <c r="E634" s="172"/>
      <c r="F634" s="172"/>
      <c r="G634" s="172"/>
      <c r="H634" s="172"/>
      <c r="I634" s="172"/>
      <c r="J634" s="172"/>
      <c r="K634" s="172"/>
      <c r="N634" s="174"/>
    </row>
    <row r="635" spans="1:14" ht="12">
      <c r="A635" s="12">
        <v>1</v>
      </c>
      <c r="B635" s="13" t="s">
        <v>472</v>
      </c>
      <c r="C635" s="13"/>
      <c r="D635" s="15" t="s">
        <v>677</v>
      </c>
      <c r="E635" s="15" t="s">
        <v>471</v>
      </c>
      <c r="F635" s="37" t="s">
        <v>887</v>
      </c>
      <c r="G635" s="25">
        <v>10</v>
      </c>
      <c r="H635" s="16"/>
      <c r="I635" s="16">
        <f>H635*G635</f>
        <v>0</v>
      </c>
      <c r="J635" s="17"/>
      <c r="K635" s="18">
        <f>ROUND(I635*J635/100+I635,2)</f>
        <v>0</v>
      </c>
      <c r="L635" s="21"/>
      <c r="M635" s="21"/>
      <c r="N635" s="156"/>
    </row>
    <row r="636" spans="1:14" s="21" customFormat="1" ht="33.75">
      <c r="A636" s="12">
        <v>2</v>
      </c>
      <c r="B636" s="13" t="s">
        <v>599</v>
      </c>
      <c r="C636" s="13"/>
      <c r="D636" s="15" t="s">
        <v>473</v>
      </c>
      <c r="E636" s="15" t="s">
        <v>874</v>
      </c>
      <c r="F636" s="37" t="s">
        <v>887</v>
      </c>
      <c r="G636" s="25">
        <v>20</v>
      </c>
      <c r="H636" s="16"/>
      <c r="I636" s="16">
        <f aca="true" t="shared" si="44" ref="I636:I659">H636*G636</f>
        <v>0</v>
      </c>
      <c r="J636" s="17"/>
      <c r="K636" s="18">
        <f aca="true" t="shared" si="45" ref="K636:K660">ROUND(I636*J636/100+I636,2)</f>
        <v>0</v>
      </c>
      <c r="N636" s="154"/>
    </row>
    <row r="637" spans="1:14" s="21" customFormat="1" ht="18">
      <c r="A637" s="12">
        <v>3</v>
      </c>
      <c r="B637" s="13" t="s">
        <v>550</v>
      </c>
      <c r="C637" s="13"/>
      <c r="D637" s="15" t="s">
        <v>1015</v>
      </c>
      <c r="E637" s="15" t="s">
        <v>874</v>
      </c>
      <c r="F637" s="55" t="s">
        <v>549</v>
      </c>
      <c r="G637" s="25">
        <v>20</v>
      </c>
      <c r="H637" s="16"/>
      <c r="I637" s="16">
        <f t="shared" si="44"/>
        <v>0</v>
      </c>
      <c r="J637" s="17"/>
      <c r="K637" s="18">
        <f t="shared" si="45"/>
        <v>0</v>
      </c>
      <c r="N637" s="154"/>
    </row>
    <row r="638" spans="1:14" s="21" customFormat="1" ht="18">
      <c r="A638" s="12">
        <v>4</v>
      </c>
      <c r="B638" s="13" t="s">
        <v>550</v>
      </c>
      <c r="C638" s="13"/>
      <c r="D638" s="15" t="s">
        <v>1016</v>
      </c>
      <c r="E638" s="15" t="s">
        <v>874</v>
      </c>
      <c r="F638" s="55" t="s">
        <v>549</v>
      </c>
      <c r="G638" s="25">
        <v>100</v>
      </c>
      <c r="H638" s="16"/>
      <c r="I638" s="16">
        <f t="shared" si="44"/>
        <v>0</v>
      </c>
      <c r="J638" s="17"/>
      <c r="K638" s="18">
        <f t="shared" si="45"/>
        <v>0</v>
      </c>
      <c r="N638" s="154"/>
    </row>
    <row r="639" spans="1:14" s="115" customFormat="1" ht="18">
      <c r="A639" s="12">
        <v>5</v>
      </c>
      <c r="B639" s="13" t="s">
        <v>550</v>
      </c>
      <c r="C639" s="13"/>
      <c r="D639" s="15" t="s">
        <v>1017</v>
      </c>
      <c r="E639" s="15" t="s">
        <v>874</v>
      </c>
      <c r="F639" s="55" t="s">
        <v>549</v>
      </c>
      <c r="G639" s="25">
        <v>40</v>
      </c>
      <c r="H639" s="16"/>
      <c r="I639" s="16">
        <f t="shared" si="44"/>
        <v>0</v>
      </c>
      <c r="J639" s="17"/>
      <c r="K639" s="18">
        <f t="shared" si="45"/>
        <v>0</v>
      </c>
      <c r="L639" s="21"/>
      <c r="M639" s="21"/>
      <c r="N639" s="161"/>
    </row>
    <row r="640" spans="1:14" s="21" customFormat="1" ht="18">
      <c r="A640" s="12">
        <v>6</v>
      </c>
      <c r="B640" s="13" t="s">
        <v>551</v>
      </c>
      <c r="C640" s="13"/>
      <c r="D640" s="15" t="s">
        <v>865</v>
      </c>
      <c r="E640" s="15" t="s">
        <v>874</v>
      </c>
      <c r="F640" s="55" t="s">
        <v>549</v>
      </c>
      <c r="G640" s="25">
        <v>50</v>
      </c>
      <c r="H640" s="16"/>
      <c r="I640" s="16">
        <f t="shared" si="44"/>
        <v>0</v>
      </c>
      <c r="J640" s="17"/>
      <c r="K640" s="18">
        <f t="shared" si="45"/>
        <v>0</v>
      </c>
      <c r="L640" s="20"/>
      <c r="M640" s="20"/>
      <c r="N640" s="154"/>
    </row>
    <row r="641" spans="1:14" s="21" customFormat="1" ht="18">
      <c r="A641" s="12">
        <v>7</v>
      </c>
      <c r="B641" s="13" t="s">
        <v>551</v>
      </c>
      <c r="C641" s="13"/>
      <c r="D641" s="15" t="s">
        <v>866</v>
      </c>
      <c r="E641" s="15" t="s">
        <v>874</v>
      </c>
      <c r="F641" s="55" t="s">
        <v>549</v>
      </c>
      <c r="G641" s="25">
        <v>20</v>
      </c>
      <c r="H641" s="16"/>
      <c r="I641" s="16">
        <f t="shared" si="44"/>
        <v>0</v>
      </c>
      <c r="J641" s="17"/>
      <c r="K641" s="18">
        <f t="shared" si="45"/>
        <v>0</v>
      </c>
      <c r="L641" s="20"/>
      <c r="M641" s="20"/>
      <c r="N641" s="154"/>
    </row>
    <row r="642" spans="1:14" s="21" customFormat="1" ht="18">
      <c r="A642" s="12">
        <v>8</v>
      </c>
      <c r="B642" s="13" t="s">
        <v>551</v>
      </c>
      <c r="C642" s="13"/>
      <c r="D642" s="15" t="s">
        <v>1013</v>
      </c>
      <c r="E642" s="15" t="s">
        <v>874</v>
      </c>
      <c r="F642" s="55" t="s">
        <v>549</v>
      </c>
      <c r="G642" s="25">
        <v>2</v>
      </c>
      <c r="H642" s="16"/>
      <c r="I642" s="16">
        <f t="shared" si="44"/>
        <v>0</v>
      </c>
      <c r="J642" s="17"/>
      <c r="K642" s="18">
        <f t="shared" si="45"/>
        <v>0</v>
      </c>
      <c r="L642" s="20"/>
      <c r="M642" s="20"/>
      <c r="N642" s="154"/>
    </row>
    <row r="643" spans="1:14" s="21" customFormat="1" ht="18">
      <c r="A643" s="12">
        <v>9</v>
      </c>
      <c r="B643" s="13" t="s">
        <v>552</v>
      </c>
      <c r="C643" s="13"/>
      <c r="D643" s="15" t="s">
        <v>1012</v>
      </c>
      <c r="E643" s="15" t="s">
        <v>874</v>
      </c>
      <c r="F643" s="55" t="s">
        <v>549</v>
      </c>
      <c r="G643" s="25">
        <v>2</v>
      </c>
      <c r="H643" s="16"/>
      <c r="I643" s="16">
        <f t="shared" si="44"/>
        <v>0</v>
      </c>
      <c r="J643" s="17"/>
      <c r="K643" s="18">
        <f t="shared" si="45"/>
        <v>0</v>
      </c>
      <c r="L643" s="20"/>
      <c r="N643" s="154"/>
    </row>
    <row r="644" spans="1:14" s="21" customFormat="1" ht="18">
      <c r="A644" s="12">
        <v>10</v>
      </c>
      <c r="B644" s="13" t="s">
        <v>552</v>
      </c>
      <c r="C644" s="13"/>
      <c r="D644" s="15" t="s">
        <v>1013</v>
      </c>
      <c r="E644" s="15" t="s">
        <v>874</v>
      </c>
      <c r="F644" s="55" t="s">
        <v>549</v>
      </c>
      <c r="G644" s="25">
        <v>2</v>
      </c>
      <c r="H644" s="16"/>
      <c r="I644" s="16">
        <f t="shared" si="44"/>
        <v>0</v>
      </c>
      <c r="J644" s="17"/>
      <c r="K644" s="18">
        <f t="shared" si="45"/>
        <v>0</v>
      </c>
      <c r="L644" s="20"/>
      <c r="N644" s="154"/>
    </row>
    <row r="645" spans="1:14" s="21" customFormat="1" ht="22.5">
      <c r="A645" s="12">
        <v>11</v>
      </c>
      <c r="B645" s="13" t="s">
        <v>889</v>
      </c>
      <c r="C645" s="13"/>
      <c r="D645" s="15">
        <v>0.02</v>
      </c>
      <c r="E645" s="15" t="s">
        <v>874</v>
      </c>
      <c r="F645" s="85" t="s">
        <v>890</v>
      </c>
      <c r="G645" s="12">
        <v>10</v>
      </c>
      <c r="H645" s="16"/>
      <c r="I645" s="16">
        <f t="shared" si="44"/>
        <v>0</v>
      </c>
      <c r="J645" s="17"/>
      <c r="K645" s="18">
        <f t="shared" si="45"/>
        <v>0</v>
      </c>
      <c r="N645" s="154"/>
    </row>
    <row r="646" spans="1:14" s="21" customFormat="1" ht="22.5">
      <c r="A646" s="12">
        <v>12</v>
      </c>
      <c r="B646" s="13" t="s">
        <v>889</v>
      </c>
      <c r="C646" s="13"/>
      <c r="D646" s="15">
        <v>0.02</v>
      </c>
      <c r="E646" s="15" t="s">
        <v>874</v>
      </c>
      <c r="F646" s="85" t="s">
        <v>891</v>
      </c>
      <c r="G646" s="12">
        <v>10</v>
      </c>
      <c r="H646" s="16"/>
      <c r="I646" s="16">
        <f t="shared" si="44"/>
        <v>0</v>
      </c>
      <c r="J646" s="17"/>
      <c r="K646" s="18">
        <f t="shared" si="45"/>
        <v>0</v>
      </c>
      <c r="L646" s="20"/>
      <c r="M646" s="20"/>
      <c r="N646" s="154"/>
    </row>
    <row r="647" spans="1:14" s="21" customFormat="1" ht="45">
      <c r="A647" s="12">
        <v>13</v>
      </c>
      <c r="B647" s="13" t="s">
        <v>857</v>
      </c>
      <c r="C647" s="13"/>
      <c r="D647" s="38">
        <v>0.009</v>
      </c>
      <c r="E647" s="15" t="s">
        <v>944</v>
      </c>
      <c r="F647" s="55" t="s">
        <v>553</v>
      </c>
      <c r="G647" s="25">
        <v>100</v>
      </c>
      <c r="H647" s="16"/>
      <c r="I647" s="16">
        <f t="shared" si="44"/>
        <v>0</v>
      </c>
      <c r="J647" s="17"/>
      <c r="K647" s="18">
        <f t="shared" si="45"/>
        <v>0</v>
      </c>
      <c r="L647" s="20"/>
      <c r="M647" s="20"/>
      <c r="N647" s="154"/>
    </row>
    <row r="648" spans="1:14" s="21" customFormat="1" ht="45">
      <c r="A648" s="12">
        <v>14</v>
      </c>
      <c r="B648" s="13" t="s">
        <v>857</v>
      </c>
      <c r="C648" s="13"/>
      <c r="D648" s="38">
        <v>0.009</v>
      </c>
      <c r="E648" s="15" t="s">
        <v>944</v>
      </c>
      <c r="F648" s="55" t="s">
        <v>554</v>
      </c>
      <c r="G648" s="25">
        <v>100</v>
      </c>
      <c r="H648" s="16"/>
      <c r="I648" s="16">
        <f t="shared" si="44"/>
        <v>0</v>
      </c>
      <c r="J648" s="17"/>
      <c r="K648" s="18">
        <f t="shared" si="45"/>
        <v>0</v>
      </c>
      <c r="L648" s="20"/>
      <c r="M648" s="20"/>
      <c r="N648" s="154"/>
    </row>
    <row r="649" spans="1:14" s="21" customFormat="1" ht="45">
      <c r="A649" s="12">
        <v>15</v>
      </c>
      <c r="B649" s="13" t="s">
        <v>556</v>
      </c>
      <c r="C649" s="13"/>
      <c r="D649" s="38">
        <v>0.009</v>
      </c>
      <c r="E649" s="15" t="s">
        <v>944</v>
      </c>
      <c r="F649" s="55" t="s">
        <v>555</v>
      </c>
      <c r="G649" s="25">
        <v>300</v>
      </c>
      <c r="H649" s="16"/>
      <c r="I649" s="16">
        <f t="shared" si="44"/>
        <v>0</v>
      </c>
      <c r="J649" s="17"/>
      <c r="K649" s="18">
        <f t="shared" si="45"/>
        <v>0</v>
      </c>
      <c r="N649" s="154"/>
    </row>
    <row r="650" spans="1:14" s="21" customFormat="1" ht="45">
      <c r="A650" s="12">
        <v>16</v>
      </c>
      <c r="B650" s="13" t="s">
        <v>556</v>
      </c>
      <c r="C650" s="13"/>
      <c r="D650" s="38">
        <v>0.009</v>
      </c>
      <c r="E650" s="15" t="s">
        <v>944</v>
      </c>
      <c r="F650" s="55" t="s">
        <v>557</v>
      </c>
      <c r="G650" s="25">
        <v>20</v>
      </c>
      <c r="H650" s="16"/>
      <c r="I650" s="16">
        <f t="shared" si="44"/>
        <v>0</v>
      </c>
      <c r="J650" s="17"/>
      <c r="K650" s="18">
        <f t="shared" si="45"/>
        <v>0</v>
      </c>
      <c r="N650" s="154"/>
    </row>
    <row r="651" spans="1:14" s="21" customFormat="1" ht="56.25">
      <c r="A651" s="12">
        <v>17</v>
      </c>
      <c r="B651" s="13" t="s">
        <v>600</v>
      </c>
      <c r="C651" s="13"/>
      <c r="D651" s="38" t="s">
        <v>852</v>
      </c>
      <c r="E651" s="15" t="s">
        <v>874</v>
      </c>
      <c r="F651" s="37" t="s">
        <v>529</v>
      </c>
      <c r="G651" s="25">
        <v>100</v>
      </c>
      <c r="H651" s="16"/>
      <c r="I651" s="16">
        <f t="shared" si="44"/>
        <v>0</v>
      </c>
      <c r="J651" s="17"/>
      <c r="K651" s="18">
        <f t="shared" si="45"/>
        <v>0</v>
      </c>
      <c r="L651" s="20"/>
      <c r="M651" s="20"/>
      <c r="N651" s="154"/>
    </row>
    <row r="652" spans="1:14" s="21" customFormat="1" ht="22.5">
      <c r="A652" s="12">
        <v>18</v>
      </c>
      <c r="B652" s="13" t="s">
        <v>892</v>
      </c>
      <c r="C652" s="13"/>
      <c r="D652" s="15" t="s">
        <v>852</v>
      </c>
      <c r="E652" s="15" t="s">
        <v>874</v>
      </c>
      <c r="F652" s="14" t="s">
        <v>558</v>
      </c>
      <c r="G652" s="12">
        <v>50</v>
      </c>
      <c r="H652" s="16"/>
      <c r="I652" s="16">
        <f t="shared" si="44"/>
        <v>0</v>
      </c>
      <c r="J652" s="17"/>
      <c r="K652" s="18">
        <f t="shared" si="45"/>
        <v>0</v>
      </c>
      <c r="L652" s="20"/>
      <c r="M652" s="20"/>
      <c r="N652" s="154"/>
    </row>
    <row r="653" spans="1:14" s="21" customFormat="1" ht="22.5">
      <c r="A653" s="12">
        <v>19</v>
      </c>
      <c r="B653" s="13" t="s">
        <v>893</v>
      </c>
      <c r="C653" s="13"/>
      <c r="D653" s="15" t="s">
        <v>852</v>
      </c>
      <c r="E653" s="15" t="s">
        <v>874</v>
      </c>
      <c r="F653" s="14" t="s">
        <v>558</v>
      </c>
      <c r="G653" s="12">
        <v>50</v>
      </c>
      <c r="H653" s="16"/>
      <c r="I653" s="16">
        <f t="shared" si="44"/>
        <v>0</v>
      </c>
      <c r="J653" s="17"/>
      <c r="K653" s="18">
        <f t="shared" si="45"/>
        <v>0</v>
      </c>
      <c r="L653" s="20"/>
      <c r="M653" s="20"/>
      <c r="N653" s="154"/>
    </row>
    <row r="654" spans="1:14" s="21" customFormat="1" ht="22.5">
      <c r="A654" s="12">
        <v>20</v>
      </c>
      <c r="B654" s="13" t="s">
        <v>894</v>
      </c>
      <c r="C654" s="13"/>
      <c r="D654" s="15" t="s">
        <v>852</v>
      </c>
      <c r="E654" s="15" t="s">
        <v>874</v>
      </c>
      <c r="F654" s="14" t="s">
        <v>558</v>
      </c>
      <c r="G654" s="12">
        <v>50</v>
      </c>
      <c r="H654" s="16"/>
      <c r="I654" s="16">
        <f t="shared" si="44"/>
        <v>0</v>
      </c>
      <c r="J654" s="17"/>
      <c r="K654" s="18">
        <f t="shared" si="45"/>
        <v>0</v>
      </c>
      <c r="L654" s="20"/>
      <c r="M654" s="20"/>
      <c r="N654" s="154"/>
    </row>
    <row r="655" spans="1:14" s="21" customFormat="1" ht="22.5">
      <c r="A655" s="12">
        <v>21</v>
      </c>
      <c r="B655" s="13" t="s">
        <v>895</v>
      </c>
      <c r="C655" s="13"/>
      <c r="D655" s="15" t="s">
        <v>852</v>
      </c>
      <c r="E655" s="15" t="s">
        <v>874</v>
      </c>
      <c r="F655" s="14" t="s">
        <v>558</v>
      </c>
      <c r="G655" s="12">
        <v>50</v>
      </c>
      <c r="H655" s="16"/>
      <c r="I655" s="16">
        <f t="shared" si="44"/>
        <v>0</v>
      </c>
      <c r="J655" s="17"/>
      <c r="K655" s="18">
        <f t="shared" si="45"/>
        <v>0</v>
      </c>
      <c r="L655" s="20"/>
      <c r="M655" s="20"/>
      <c r="N655" s="154"/>
    </row>
    <row r="656" spans="1:14" s="21" customFormat="1" ht="12">
      <c r="A656" s="12">
        <v>22</v>
      </c>
      <c r="B656" s="13" t="s">
        <v>839</v>
      </c>
      <c r="C656" s="13"/>
      <c r="D656" s="15">
        <v>0.4</v>
      </c>
      <c r="E656" s="15" t="s">
        <v>874</v>
      </c>
      <c r="F656" s="14" t="s">
        <v>529</v>
      </c>
      <c r="G656" s="25">
        <v>20</v>
      </c>
      <c r="H656" s="16"/>
      <c r="I656" s="16">
        <f t="shared" si="44"/>
        <v>0</v>
      </c>
      <c r="J656" s="17"/>
      <c r="K656" s="18">
        <f t="shared" si="45"/>
        <v>0</v>
      </c>
      <c r="L656" s="20"/>
      <c r="M656" s="20"/>
      <c r="N656" s="154"/>
    </row>
    <row r="657" spans="1:14" s="21" customFormat="1" ht="45">
      <c r="A657" s="12">
        <v>23</v>
      </c>
      <c r="B657" s="13" t="s">
        <v>474</v>
      </c>
      <c r="C657" s="13"/>
      <c r="D657" s="15">
        <v>0.04</v>
      </c>
      <c r="E657" s="15" t="s">
        <v>874</v>
      </c>
      <c r="F657" s="37" t="s">
        <v>529</v>
      </c>
      <c r="G657" s="25">
        <v>200</v>
      </c>
      <c r="H657" s="16"/>
      <c r="I657" s="16">
        <f t="shared" si="44"/>
        <v>0</v>
      </c>
      <c r="J657" s="17"/>
      <c r="K657" s="18">
        <f t="shared" si="45"/>
        <v>0</v>
      </c>
      <c r="L657" s="20"/>
      <c r="M657" s="20"/>
      <c r="N657" s="154"/>
    </row>
    <row r="658" spans="1:14" s="21" customFormat="1" ht="67.5">
      <c r="A658" s="12">
        <v>24</v>
      </c>
      <c r="B658" s="13" t="s">
        <v>635</v>
      </c>
      <c r="C658" s="13"/>
      <c r="D658" s="15">
        <v>0.06</v>
      </c>
      <c r="E658" s="15" t="s">
        <v>874</v>
      </c>
      <c r="F658" s="37" t="s">
        <v>529</v>
      </c>
      <c r="G658" s="25">
        <v>300</v>
      </c>
      <c r="H658" s="16"/>
      <c r="I658" s="16">
        <f t="shared" si="44"/>
        <v>0</v>
      </c>
      <c r="J658" s="17"/>
      <c r="K658" s="18">
        <f t="shared" si="45"/>
        <v>0</v>
      </c>
      <c r="L658" s="20"/>
      <c r="M658" s="20"/>
      <c r="N658" s="154"/>
    </row>
    <row r="659" spans="1:14" s="21" customFormat="1" ht="67.5">
      <c r="A659" s="12">
        <v>25</v>
      </c>
      <c r="B659" s="13" t="s">
        <v>635</v>
      </c>
      <c r="C659" s="13"/>
      <c r="D659" s="15">
        <v>0.1</v>
      </c>
      <c r="E659" s="15" t="s">
        <v>874</v>
      </c>
      <c r="F659" s="37" t="s">
        <v>529</v>
      </c>
      <c r="G659" s="25">
        <v>60</v>
      </c>
      <c r="H659" s="16"/>
      <c r="I659" s="16">
        <f t="shared" si="44"/>
        <v>0</v>
      </c>
      <c r="J659" s="17"/>
      <c r="K659" s="18">
        <f t="shared" si="45"/>
        <v>0</v>
      </c>
      <c r="L659" s="20"/>
      <c r="M659" s="20"/>
      <c r="N659" s="154"/>
    </row>
    <row r="660" spans="1:14" s="21" customFormat="1" ht="12">
      <c r="A660" s="12">
        <v>26</v>
      </c>
      <c r="B660" s="13" t="s">
        <v>857</v>
      </c>
      <c r="C660" s="13"/>
      <c r="D660" s="38">
        <v>0.009</v>
      </c>
      <c r="E660" s="15" t="s">
        <v>874</v>
      </c>
      <c r="F660" s="37" t="s">
        <v>529</v>
      </c>
      <c r="G660" s="75">
        <v>7000</v>
      </c>
      <c r="H660" s="16"/>
      <c r="I660" s="16">
        <f>G660*H660</f>
        <v>0</v>
      </c>
      <c r="J660" s="17"/>
      <c r="K660" s="18">
        <f t="shared" si="45"/>
        <v>0</v>
      </c>
      <c r="L660" s="20"/>
      <c r="M660" s="20"/>
      <c r="N660" s="154"/>
    </row>
    <row r="661" spans="1:14" s="21" customFormat="1" ht="12.75">
      <c r="A661" s="168" t="s">
        <v>208</v>
      </c>
      <c r="B661" s="168"/>
      <c r="C661" s="168"/>
      <c r="D661" s="168"/>
      <c r="E661" s="168"/>
      <c r="F661" s="168"/>
      <c r="G661" s="168"/>
      <c r="H661" s="168"/>
      <c r="I661" s="63">
        <f>SUM(I635:I660)</f>
        <v>0</v>
      </c>
      <c r="J661" s="58"/>
      <c r="K661" s="56">
        <f>SUM(K635:K660)</f>
        <v>0</v>
      </c>
      <c r="L661" s="20"/>
      <c r="M661" s="20"/>
      <c r="N661" s="154"/>
    </row>
    <row r="662" spans="1:14" s="173" customFormat="1" ht="12">
      <c r="A662" s="172" t="s">
        <v>398</v>
      </c>
      <c r="B662" s="172"/>
      <c r="C662" s="172"/>
      <c r="D662" s="172"/>
      <c r="E662" s="172"/>
      <c r="F662" s="172"/>
      <c r="G662" s="172"/>
      <c r="H662" s="172"/>
      <c r="I662" s="172"/>
      <c r="J662" s="172"/>
      <c r="K662" s="172"/>
      <c r="L662" s="175"/>
      <c r="M662" s="175"/>
      <c r="N662" s="174"/>
    </row>
    <row r="663" spans="1:14" s="21" customFormat="1" ht="112.5">
      <c r="A663" s="12" t="s">
        <v>991</v>
      </c>
      <c r="B663" s="13" t="s">
        <v>992</v>
      </c>
      <c r="C663" s="13"/>
      <c r="D663" s="14" t="s">
        <v>852</v>
      </c>
      <c r="E663" s="14" t="s">
        <v>852</v>
      </c>
      <c r="F663" s="37" t="s">
        <v>853</v>
      </c>
      <c r="G663" s="25">
        <v>1500</v>
      </c>
      <c r="H663" s="16"/>
      <c r="I663" s="16">
        <f aca="true" t="shared" si="46" ref="I663:I676">G663*H663</f>
        <v>0</v>
      </c>
      <c r="J663" s="17"/>
      <c r="K663" s="18">
        <f aca="true" t="shared" si="47" ref="K663:K676">ROUND(I663*J663/100+I663,2)</f>
        <v>0</v>
      </c>
      <c r="L663" s="20"/>
      <c r="M663" s="20"/>
      <c r="N663" s="154"/>
    </row>
    <row r="664" spans="1:14" s="21" customFormat="1" ht="90">
      <c r="A664" s="12" t="s">
        <v>993</v>
      </c>
      <c r="B664" s="13" t="s">
        <v>758</v>
      </c>
      <c r="C664" s="13"/>
      <c r="D664" s="14" t="s">
        <v>852</v>
      </c>
      <c r="E664" s="14" t="s">
        <v>852</v>
      </c>
      <c r="F664" s="37" t="s">
        <v>853</v>
      </c>
      <c r="G664" s="25">
        <v>500</v>
      </c>
      <c r="H664" s="16"/>
      <c r="I664" s="16">
        <f t="shared" si="46"/>
        <v>0</v>
      </c>
      <c r="J664" s="17"/>
      <c r="K664" s="18">
        <f t="shared" si="47"/>
        <v>0</v>
      </c>
      <c r="N664" s="154"/>
    </row>
    <row r="665" spans="1:14" s="21" customFormat="1" ht="12">
      <c r="A665" s="12" t="s">
        <v>994</v>
      </c>
      <c r="B665" s="13" t="s">
        <v>854</v>
      </c>
      <c r="C665" s="13"/>
      <c r="D665" s="14" t="s">
        <v>852</v>
      </c>
      <c r="E665" s="15" t="s">
        <v>874</v>
      </c>
      <c r="F665" s="37" t="s">
        <v>529</v>
      </c>
      <c r="G665" s="25">
        <v>200</v>
      </c>
      <c r="H665" s="16"/>
      <c r="I665" s="16">
        <f t="shared" si="46"/>
        <v>0</v>
      </c>
      <c r="J665" s="17"/>
      <c r="K665" s="18">
        <f t="shared" si="47"/>
        <v>0</v>
      </c>
      <c r="N665" s="154"/>
    </row>
    <row r="666" spans="1:14" s="21" customFormat="1" ht="12">
      <c r="A666" s="12" t="s">
        <v>995</v>
      </c>
      <c r="B666" s="13" t="s">
        <v>854</v>
      </c>
      <c r="C666" s="13"/>
      <c r="D666" s="14" t="s">
        <v>852</v>
      </c>
      <c r="E666" s="15" t="s">
        <v>874</v>
      </c>
      <c r="F666" s="37" t="s">
        <v>72</v>
      </c>
      <c r="G666" s="25">
        <v>100</v>
      </c>
      <c r="H666" s="16"/>
      <c r="I666" s="16">
        <f t="shared" si="46"/>
        <v>0</v>
      </c>
      <c r="J666" s="17"/>
      <c r="K666" s="18">
        <f>ROUND(I666*J666/100+I666,2)</f>
        <v>0</v>
      </c>
      <c r="N666" s="154"/>
    </row>
    <row r="667" spans="1:14" s="50" customFormat="1" ht="12.75">
      <c r="A667" s="12" t="s">
        <v>996</v>
      </c>
      <c r="B667" s="13" t="s">
        <v>857</v>
      </c>
      <c r="C667" s="13"/>
      <c r="D667" s="38">
        <v>0.009</v>
      </c>
      <c r="E667" s="15" t="s">
        <v>874</v>
      </c>
      <c r="F667" s="37" t="s">
        <v>529</v>
      </c>
      <c r="G667" s="75">
        <v>6000</v>
      </c>
      <c r="H667" s="16"/>
      <c r="I667" s="16">
        <f t="shared" si="46"/>
        <v>0</v>
      </c>
      <c r="J667" s="17"/>
      <c r="K667" s="18">
        <f t="shared" si="47"/>
        <v>0</v>
      </c>
      <c r="L667" s="49"/>
      <c r="M667" s="49"/>
      <c r="N667" s="158"/>
    </row>
    <row r="668" spans="1:14" s="21" customFormat="1" ht="12">
      <c r="A668" s="12" t="s">
        <v>997</v>
      </c>
      <c r="B668" s="13" t="s">
        <v>857</v>
      </c>
      <c r="C668" s="13"/>
      <c r="D668" s="38">
        <v>0.009</v>
      </c>
      <c r="E668" s="15" t="s">
        <v>874</v>
      </c>
      <c r="F668" s="37" t="s">
        <v>260</v>
      </c>
      <c r="G668" s="75">
        <v>5000</v>
      </c>
      <c r="H668" s="16"/>
      <c r="I668" s="16">
        <f t="shared" si="46"/>
        <v>0</v>
      </c>
      <c r="J668" s="17"/>
      <c r="K668" s="18">
        <f t="shared" si="47"/>
        <v>0</v>
      </c>
      <c r="N668" s="154"/>
    </row>
    <row r="669" spans="1:14" s="21" customFormat="1" ht="12">
      <c r="A669" s="12" t="s">
        <v>998</v>
      </c>
      <c r="B669" s="13" t="s">
        <v>857</v>
      </c>
      <c r="C669" s="13"/>
      <c r="D669" s="38">
        <v>0.009</v>
      </c>
      <c r="E669" s="15" t="s">
        <v>874</v>
      </c>
      <c r="F669" s="37" t="s">
        <v>72</v>
      </c>
      <c r="G669" s="75">
        <v>9000</v>
      </c>
      <c r="H669" s="16"/>
      <c r="I669" s="16">
        <f t="shared" si="46"/>
        <v>0</v>
      </c>
      <c r="J669" s="17"/>
      <c r="K669" s="18">
        <f t="shared" si="47"/>
        <v>0</v>
      </c>
      <c r="N669" s="154"/>
    </row>
    <row r="670" spans="1:14" s="21" customFormat="1" ht="12">
      <c r="A670" s="12" t="s">
        <v>999</v>
      </c>
      <c r="B670" s="13" t="s">
        <v>857</v>
      </c>
      <c r="C670" s="13"/>
      <c r="D670" s="38">
        <v>0.009</v>
      </c>
      <c r="E670" s="15" t="s">
        <v>874</v>
      </c>
      <c r="F670" s="37" t="s">
        <v>559</v>
      </c>
      <c r="G670" s="25">
        <v>260</v>
      </c>
      <c r="H670" s="16"/>
      <c r="I670" s="16">
        <f t="shared" si="46"/>
        <v>0</v>
      </c>
      <c r="J670" s="17"/>
      <c r="K670" s="18">
        <f t="shared" si="47"/>
        <v>0</v>
      </c>
      <c r="N670" s="154"/>
    </row>
    <row r="671" spans="1:14" s="21" customFormat="1" ht="12">
      <c r="A671" s="12" t="s">
        <v>1000</v>
      </c>
      <c r="B671" s="13" t="s">
        <v>859</v>
      </c>
      <c r="C671" s="13"/>
      <c r="D671" s="14" t="s">
        <v>852</v>
      </c>
      <c r="E671" s="15" t="s">
        <v>874</v>
      </c>
      <c r="F671" s="37" t="s">
        <v>529</v>
      </c>
      <c r="G671" s="75">
        <v>1500</v>
      </c>
      <c r="H671" s="16"/>
      <c r="I671" s="16">
        <f t="shared" si="46"/>
        <v>0</v>
      </c>
      <c r="J671" s="17"/>
      <c r="K671" s="18">
        <f t="shared" si="47"/>
        <v>0</v>
      </c>
      <c r="N671" s="154"/>
    </row>
    <row r="672" spans="1:14" s="21" customFormat="1" ht="12">
      <c r="A672" s="12" t="s">
        <v>1001</v>
      </c>
      <c r="B672" s="13" t="s">
        <v>648</v>
      </c>
      <c r="C672" s="13"/>
      <c r="D672" s="14" t="s">
        <v>852</v>
      </c>
      <c r="E672" s="15" t="s">
        <v>874</v>
      </c>
      <c r="F672" s="37" t="s">
        <v>529</v>
      </c>
      <c r="G672" s="75">
        <v>5500</v>
      </c>
      <c r="H672" s="16"/>
      <c r="I672" s="16">
        <f t="shared" si="46"/>
        <v>0</v>
      </c>
      <c r="J672" s="17"/>
      <c r="K672" s="18">
        <f t="shared" si="47"/>
        <v>0</v>
      </c>
      <c r="N672" s="154"/>
    </row>
    <row r="673" spans="1:14" s="21" customFormat="1" ht="12">
      <c r="A673" s="12" t="s">
        <v>1002</v>
      </c>
      <c r="B673" s="13" t="s">
        <v>839</v>
      </c>
      <c r="C673" s="13"/>
      <c r="D673" s="15">
        <v>0.05</v>
      </c>
      <c r="E673" s="15" t="s">
        <v>874</v>
      </c>
      <c r="F673" s="37" t="s">
        <v>529</v>
      </c>
      <c r="G673" s="75">
        <v>3500</v>
      </c>
      <c r="H673" s="16"/>
      <c r="I673" s="16">
        <f t="shared" si="46"/>
        <v>0</v>
      </c>
      <c r="J673" s="17"/>
      <c r="K673" s="18">
        <f t="shared" si="47"/>
        <v>0</v>
      </c>
      <c r="N673" s="154"/>
    </row>
    <row r="674" spans="1:14" s="21" customFormat="1" ht="12">
      <c r="A674" s="12" t="s">
        <v>1003</v>
      </c>
      <c r="B674" s="13" t="s">
        <v>839</v>
      </c>
      <c r="C674" s="13"/>
      <c r="D674" s="15">
        <v>0.05</v>
      </c>
      <c r="E674" s="15" t="s">
        <v>874</v>
      </c>
      <c r="F674" s="37" t="s">
        <v>260</v>
      </c>
      <c r="G674" s="25">
        <v>200</v>
      </c>
      <c r="H674" s="16"/>
      <c r="I674" s="16">
        <f t="shared" si="46"/>
        <v>0</v>
      </c>
      <c r="J674" s="17"/>
      <c r="K674" s="18">
        <f t="shared" si="47"/>
        <v>0</v>
      </c>
      <c r="N674" s="154"/>
    </row>
    <row r="675" spans="1:14" s="21" customFormat="1" ht="12">
      <c r="A675" s="12" t="s">
        <v>1004</v>
      </c>
      <c r="B675" s="13" t="s">
        <v>839</v>
      </c>
      <c r="C675" s="13"/>
      <c r="D675" s="15">
        <v>0.1</v>
      </c>
      <c r="E675" s="15" t="s">
        <v>874</v>
      </c>
      <c r="F675" s="37" t="s">
        <v>529</v>
      </c>
      <c r="G675" s="75">
        <v>700</v>
      </c>
      <c r="H675" s="16"/>
      <c r="I675" s="16">
        <f t="shared" si="46"/>
        <v>0</v>
      </c>
      <c r="J675" s="17"/>
      <c r="K675" s="18">
        <f t="shared" si="47"/>
        <v>0</v>
      </c>
      <c r="N675" s="154"/>
    </row>
    <row r="676" spans="1:14" s="21" customFormat="1" ht="12">
      <c r="A676" s="12" t="s">
        <v>1005</v>
      </c>
      <c r="B676" s="13" t="s">
        <v>839</v>
      </c>
      <c r="C676" s="13"/>
      <c r="D676" s="15">
        <v>0.2</v>
      </c>
      <c r="E676" s="15" t="s">
        <v>874</v>
      </c>
      <c r="F676" s="14" t="s">
        <v>529</v>
      </c>
      <c r="G676" s="25">
        <v>60</v>
      </c>
      <c r="H676" s="16"/>
      <c r="I676" s="16">
        <f t="shared" si="46"/>
        <v>0</v>
      </c>
      <c r="J676" s="17"/>
      <c r="K676" s="18">
        <f t="shared" si="47"/>
        <v>0</v>
      </c>
      <c r="N676" s="154"/>
    </row>
    <row r="677" spans="1:14" s="21" customFormat="1" ht="12">
      <c r="A677" s="146" t="s">
        <v>836</v>
      </c>
      <c r="B677" s="146"/>
      <c r="C677" s="146"/>
      <c r="D677" s="146"/>
      <c r="E677" s="146"/>
      <c r="F677" s="146"/>
      <c r="G677" s="146"/>
      <c r="H677" s="146"/>
      <c r="I677" s="31">
        <f>SUM(I663:I676)</f>
        <v>0</v>
      </c>
      <c r="J677" s="39"/>
      <c r="K677" s="31">
        <f>SUM(K663:K676)</f>
        <v>0</v>
      </c>
      <c r="N677" s="154"/>
    </row>
    <row r="678" spans="1:14" s="173" customFormat="1" ht="12">
      <c r="A678" s="172" t="s">
        <v>399</v>
      </c>
      <c r="B678" s="172"/>
      <c r="C678" s="172"/>
      <c r="D678" s="172"/>
      <c r="E678" s="172"/>
      <c r="F678" s="172"/>
      <c r="G678" s="172"/>
      <c r="H678" s="172"/>
      <c r="I678" s="172"/>
      <c r="J678" s="172"/>
      <c r="K678" s="172"/>
      <c r="N678" s="174"/>
    </row>
    <row r="679" spans="1:14" s="21" customFormat="1" ht="123.75">
      <c r="A679" s="12">
        <v>1</v>
      </c>
      <c r="B679" s="13" t="s">
        <v>601</v>
      </c>
      <c r="C679" s="13"/>
      <c r="D679" s="14" t="s">
        <v>852</v>
      </c>
      <c r="E679" s="14" t="s">
        <v>852</v>
      </c>
      <c r="F679" s="37" t="s">
        <v>853</v>
      </c>
      <c r="G679" s="25">
        <v>1500</v>
      </c>
      <c r="H679" s="16"/>
      <c r="I679" s="16">
        <f aca="true" t="shared" si="48" ref="I679:I692">G679*H679</f>
        <v>0</v>
      </c>
      <c r="J679" s="17"/>
      <c r="K679" s="18">
        <f aca="true" t="shared" si="49" ref="K679:K692">ROUND(I679*J679/100+I679,2)</f>
        <v>0</v>
      </c>
      <c r="N679" s="154"/>
    </row>
    <row r="680" spans="1:14" s="21" customFormat="1" ht="45">
      <c r="A680" s="12">
        <v>2</v>
      </c>
      <c r="B680" s="13" t="s">
        <v>888</v>
      </c>
      <c r="C680" s="13"/>
      <c r="D680" s="14" t="s">
        <v>852</v>
      </c>
      <c r="E680" s="15" t="s">
        <v>874</v>
      </c>
      <c r="F680" s="37" t="s">
        <v>853</v>
      </c>
      <c r="G680" s="25">
        <v>2</v>
      </c>
      <c r="H680" s="16"/>
      <c r="I680" s="16">
        <f t="shared" si="48"/>
        <v>0</v>
      </c>
      <c r="J680" s="17"/>
      <c r="K680" s="18">
        <f t="shared" si="49"/>
        <v>0</v>
      </c>
      <c r="N680" s="154"/>
    </row>
    <row r="681" spans="1:14" s="21" customFormat="1" ht="12">
      <c r="A681" s="12">
        <v>3</v>
      </c>
      <c r="B681" s="13" t="s">
        <v>854</v>
      </c>
      <c r="C681" s="13"/>
      <c r="D681" s="14" t="s">
        <v>852</v>
      </c>
      <c r="E681" s="15" t="s">
        <v>874</v>
      </c>
      <c r="F681" s="37" t="s">
        <v>260</v>
      </c>
      <c r="G681" s="25">
        <v>60</v>
      </c>
      <c r="H681" s="16"/>
      <c r="I681" s="16">
        <f t="shared" si="48"/>
        <v>0</v>
      </c>
      <c r="J681" s="17"/>
      <c r="K681" s="18">
        <f t="shared" si="49"/>
        <v>0</v>
      </c>
      <c r="N681" s="154"/>
    </row>
    <row r="682" spans="1:14" s="21" customFormat="1" ht="22.5">
      <c r="A682" s="12">
        <v>4</v>
      </c>
      <c r="B682" s="13" t="s">
        <v>860</v>
      </c>
      <c r="C682" s="13"/>
      <c r="D682" s="14" t="s">
        <v>852</v>
      </c>
      <c r="E682" s="15" t="s">
        <v>874</v>
      </c>
      <c r="F682" s="37" t="s">
        <v>260</v>
      </c>
      <c r="G682" s="25">
        <v>600</v>
      </c>
      <c r="H682" s="16"/>
      <c r="I682" s="16">
        <f t="shared" si="48"/>
        <v>0</v>
      </c>
      <c r="J682" s="17"/>
      <c r="K682" s="18">
        <f t="shared" si="49"/>
        <v>0</v>
      </c>
      <c r="N682" s="154"/>
    </row>
    <row r="683" spans="1:14" ht="22.5">
      <c r="A683" s="12">
        <v>5</v>
      </c>
      <c r="B683" s="13" t="s">
        <v>860</v>
      </c>
      <c r="C683" s="13"/>
      <c r="D683" s="14" t="s">
        <v>852</v>
      </c>
      <c r="E683" s="15" t="s">
        <v>874</v>
      </c>
      <c r="F683" s="37" t="s">
        <v>529</v>
      </c>
      <c r="G683" s="25">
        <v>1400</v>
      </c>
      <c r="H683" s="16"/>
      <c r="I683" s="16">
        <f t="shared" si="48"/>
        <v>0</v>
      </c>
      <c r="J683" s="17"/>
      <c r="K683" s="18">
        <f t="shared" si="49"/>
        <v>0</v>
      </c>
      <c r="L683" s="26"/>
      <c r="M683" s="26"/>
      <c r="N683" s="156"/>
    </row>
    <row r="684" spans="1:14" s="21" customFormat="1" ht="12">
      <c r="A684" s="12">
        <v>6</v>
      </c>
      <c r="B684" s="13" t="s">
        <v>859</v>
      </c>
      <c r="C684" s="13"/>
      <c r="D684" s="14" t="s">
        <v>852</v>
      </c>
      <c r="E684" s="15" t="s">
        <v>874</v>
      </c>
      <c r="F684" s="37" t="s">
        <v>260</v>
      </c>
      <c r="G684" s="25">
        <v>40</v>
      </c>
      <c r="H684" s="16"/>
      <c r="I684" s="16">
        <f t="shared" si="48"/>
        <v>0</v>
      </c>
      <c r="J684" s="17"/>
      <c r="K684" s="18">
        <f t="shared" si="49"/>
        <v>0</v>
      </c>
      <c r="N684" s="154"/>
    </row>
    <row r="685" spans="1:14" s="21" customFormat="1" ht="12">
      <c r="A685" s="12">
        <v>7</v>
      </c>
      <c r="B685" s="13" t="s">
        <v>861</v>
      </c>
      <c r="C685" s="13"/>
      <c r="D685" s="14" t="s">
        <v>852</v>
      </c>
      <c r="E685" s="15" t="s">
        <v>874</v>
      </c>
      <c r="F685" s="37" t="s">
        <v>529</v>
      </c>
      <c r="G685" s="25">
        <v>40</v>
      </c>
      <c r="H685" s="16"/>
      <c r="I685" s="16">
        <f t="shared" si="48"/>
        <v>0</v>
      </c>
      <c r="J685" s="17"/>
      <c r="K685" s="18">
        <f t="shared" si="49"/>
        <v>0</v>
      </c>
      <c r="L685" s="20"/>
      <c r="M685" s="20"/>
      <c r="N685" s="154"/>
    </row>
    <row r="686" spans="1:14" s="21" customFormat="1" ht="12">
      <c r="A686" s="12">
        <v>8</v>
      </c>
      <c r="B686" s="13" t="s">
        <v>648</v>
      </c>
      <c r="C686" s="13"/>
      <c r="D686" s="14" t="s">
        <v>852</v>
      </c>
      <c r="E686" s="15" t="s">
        <v>874</v>
      </c>
      <c r="F686" s="37" t="s">
        <v>260</v>
      </c>
      <c r="G686" s="25">
        <v>500</v>
      </c>
      <c r="H686" s="16"/>
      <c r="I686" s="16">
        <f t="shared" si="48"/>
        <v>0</v>
      </c>
      <c r="J686" s="17"/>
      <c r="K686" s="18">
        <f t="shared" si="49"/>
        <v>0</v>
      </c>
      <c r="L686" s="20"/>
      <c r="M686" s="20"/>
      <c r="N686" s="154"/>
    </row>
    <row r="687" spans="1:14" s="21" customFormat="1" ht="12">
      <c r="A687" s="12">
        <v>9</v>
      </c>
      <c r="B687" s="13" t="s">
        <v>839</v>
      </c>
      <c r="C687" s="13"/>
      <c r="D687" s="104">
        <v>0.05</v>
      </c>
      <c r="E687" s="15" t="s">
        <v>874</v>
      </c>
      <c r="F687" s="37" t="s">
        <v>72</v>
      </c>
      <c r="G687" s="25">
        <v>60</v>
      </c>
      <c r="H687" s="16"/>
      <c r="I687" s="16">
        <f t="shared" si="48"/>
        <v>0</v>
      </c>
      <c r="J687" s="17"/>
      <c r="K687" s="18">
        <f t="shared" si="49"/>
        <v>0</v>
      </c>
      <c r="L687" s="20"/>
      <c r="M687" s="20"/>
      <c r="N687" s="154"/>
    </row>
    <row r="688" spans="1:14" s="21" customFormat="1" ht="12">
      <c r="A688" s="12">
        <v>10</v>
      </c>
      <c r="B688" s="13" t="s">
        <v>839</v>
      </c>
      <c r="C688" s="13"/>
      <c r="D688" s="104">
        <v>0.1</v>
      </c>
      <c r="E688" s="15" t="s">
        <v>874</v>
      </c>
      <c r="F688" s="37" t="s">
        <v>260</v>
      </c>
      <c r="G688" s="25">
        <v>40</v>
      </c>
      <c r="H688" s="16"/>
      <c r="I688" s="16">
        <f t="shared" si="48"/>
        <v>0</v>
      </c>
      <c r="J688" s="17"/>
      <c r="K688" s="18">
        <f t="shared" si="49"/>
        <v>0</v>
      </c>
      <c r="N688" s="154"/>
    </row>
    <row r="689" spans="1:14" s="21" customFormat="1" ht="12">
      <c r="A689" s="12">
        <v>11</v>
      </c>
      <c r="B689" s="13" t="s">
        <v>839</v>
      </c>
      <c r="C689" s="13"/>
      <c r="D689" s="104">
        <v>0.1</v>
      </c>
      <c r="E689" s="15" t="s">
        <v>874</v>
      </c>
      <c r="F689" s="37" t="s">
        <v>72</v>
      </c>
      <c r="G689" s="25">
        <v>40</v>
      </c>
      <c r="H689" s="16"/>
      <c r="I689" s="16">
        <f t="shared" si="48"/>
        <v>0</v>
      </c>
      <c r="J689" s="17"/>
      <c r="K689" s="18">
        <f t="shared" si="49"/>
        <v>0</v>
      </c>
      <c r="N689" s="154"/>
    </row>
    <row r="690" spans="1:14" s="21" customFormat="1" ht="27">
      <c r="A690" s="12">
        <v>12</v>
      </c>
      <c r="B690" s="13" t="s">
        <v>1</v>
      </c>
      <c r="C690" s="80"/>
      <c r="D690" s="14" t="s">
        <v>4</v>
      </c>
      <c r="E690" s="15" t="s">
        <v>874</v>
      </c>
      <c r="F690" s="85" t="s">
        <v>616</v>
      </c>
      <c r="G690" s="25">
        <v>1500</v>
      </c>
      <c r="H690" s="16"/>
      <c r="I690" s="16">
        <f t="shared" si="48"/>
        <v>0</v>
      </c>
      <c r="J690" s="17"/>
      <c r="K690" s="18">
        <f t="shared" si="49"/>
        <v>0</v>
      </c>
      <c r="N690" s="154"/>
    </row>
    <row r="691" spans="1:14" s="21" customFormat="1" ht="27">
      <c r="A691" s="12">
        <v>16</v>
      </c>
      <c r="B691" s="13" t="s">
        <v>446</v>
      </c>
      <c r="C691" s="80"/>
      <c r="D691" s="14" t="s">
        <v>3</v>
      </c>
      <c r="E691" s="15" t="s">
        <v>874</v>
      </c>
      <c r="F691" s="85" t="s">
        <v>617</v>
      </c>
      <c r="G691" s="25">
        <v>800</v>
      </c>
      <c r="H691" s="16"/>
      <c r="I691" s="16">
        <f t="shared" si="48"/>
        <v>0</v>
      </c>
      <c r="J691" s="17"/>
      <c r="K691" s="18">
        <f t="shared" si="49"/>
        <v>0</v>
      </c>
      <c r="N691" s="154"/>
    </row>
    <row r="692" spans="1:14" s="21" customFormat="1" ht="27">
      <c r="A692" s="12">
        <v>17</v>
      </c>
      <c r="B692" s="13" t="s">
        <v>446</v>
      </c>
      <c r="C692" s="80"/>
      <c r="D692" s="24" t="s">
        <v>2</v>
      </c>
      <c r="E692" s="15" t="s">
        <v>874</v>
      </c>
      <c r="F692" s="85" t="s">
        <v>618</v>
      </c>
      <c r="G692" s="25">
        <v>20</v>
      </c>
      <c r="H692" s="16"/>
      <c r="I692" s="16">
        <f t="shared" si="48"/>
        <v>0</v>
      </c>
      <c r="J692" s="17"/>
      <c r="K692" s="18">
        <f t="shared" si="49"/>
        <v>0</v>
      </c>
      <c r="N692" s="154"/>
    </row>
    <row r="693" spans="1:14" s="21" customFormat="1" ht="12">
      <c r="A693" s="146" t="s">
        <v>836</v>
      </c>
      <c r="B693" s="146"/>
      <c r="C693" s="146"/>
      <c r="D693" s="146"/>
      <c r="E693" s="146"/>
      <c r="F693" s="146"/>
      <c r="G693" s="146"/>
      <c r="H693" s="146"/>
      <c r="I693" s="44">
        <f>SUM(I679:I692)</f>
        <v>0</v>
      </c>
      <c r="J693" s="64"/>
      <c r="K693" s="44">
        <f>SUM(K679:K692)</f>
        <v>0</v>
      </c>
      <c r="N693" s="154"/>
    </row>
    <row r="694" spans="1:14" s="173" customFormat="1" ht="12">
      <c r="A694" s="172" t="s">
        <v>400</v>
      </c>
      <c r="B694" s="172"/>
      <c r="C694" s="172"/>
      <c r="D694" s="172"/>
      <c r="E694" s="172"/>
      <c r="F694" s="172"/>
      <c r="G694" s="172"/>
      <c r="H694" s="172"/>
      <c r="I694" s="172"/>
      <c r="J694" s="172"/>
      <c r="K694" s="172"/>
      <c r="N694" s="174"/>
    </row>
    <row r="695" spans="1:14" s="21" customFormat="1" ht="78.75">
      <c r="A695" s="24">
        <v>1</v>
      </c>
      <c r="B695" s="13" t="s">
        <v>602</v>
      </c>
      <c r="C695" s="13"/>
      <c r="D695" s="14" t="s">
        <v>852</v>
      </c>
      <c r="E695" s="15" t="s">
        <v>944</v>
      </c>
      <c r="F695" s="37" t="s">
        <v>615</v>
      </c>
      <c r="G695" s="81">
        <v>200</v>
      </c>
      <c r="H695" s="106"/>
      <c r="I695" s="106">
        <f>G695*H695</f>
        <v>0</v>
      </c>
      <c r="J695" s="107"/>
      <c r="K695" s="108">
        <f>ROUND(I695*J695/100+I695,2)</f>
        <v>0</v>
      </c>
      <c r="N695" s="154"/>
    </row>
    <row r="696" spans="1:14" s="21" customFormat="1" ht="12">
      <c r="A696" s="24">
        <v>1</v>
      </c>
      <c r="B696" s="13" t="s">
        <v>560</v>
      </c>
      <c r="C696" s="13"/>
      <c r="D696" s="15">
        <v>0.2</v>
      </c>
      <c r="E696" s="15" t="s">
        <v>874</v>
      </c>
      <c r="F696" s="37" t="s">
        <v>1043</v>
      </c>
      <c r="G696" s="81">
        <v>120</v>
      </c>
      <c r="H696" s="106"/>
      <c r="I696" s="106">
        <f>G696*H696</f>
        <v>0</v>
      </c>
      <c r="J696" s="107"/>
      <c r="K696" s="108">
        <f>ROUND(I696*J696/100+I696,2)</f>
        <v>0</v>
      </c>
      <c r="N696" s="154"/>
    </row>
    <row r="697" spans="1:14" s="21" customFormat="1" ht="12">
      <c r="A697" s="24">
        <v>2</v>
      </c>
      <c r="B697" s="167" t="s">
        <v>560</v>
      </c>
      <c r="C697" s="71"/>
      <c r="D697" s="15">
        <v>0.2</v>
      </c>
      <c r="E697" s="15" t="s">
        <v>874</v>
      </c>
      <c r="F697" s="14" t="s">
        <v>1050</v>
      </c>
      <c r="G697" s="81">
        <v>80</v>
      </c>
      <c r="H697" s="106"/>
      <c r="I697" s="106">
        <f>G697*H697</f>
        <v>0</v>
      </c>
      <c r="J697" s="107"/>
      <c r="K697" s="108">
        <f>ROUND(I697*J697/100+I697,2)</f>
        <v>0</v>
      </c>
      <c r="N697" s="154"/>
    </row>
    <row r="698" spans="1:14" s="21" customFormat="1" ht="22.5">
      <c r="A698" s="24">
        <v>3</v>
      </c>
      <c r="B698" s="13" t="s">
        <v>410</v>
      </c>
      <c r="C698" s="13"/>
      <c r="D698" s="14" t="s">
        <v>852</v>
      </c>
      <c r="E698" s="15" t="s">
        <v>874</v>
      </c>
      <c r="F698" s="37" t="s">
        <v>561</v>
      </c>
      <c r="G698" s="81">
        <v>100</v>
      </c>
      <c r="H698" s="106"/>
      <c r="I698" s="106">
        <f>G698*H698</f>
        <v>0</v>
      </c>
      <c r="J698" s="107"/>
      <c r="K698" s="108">
        <f>ROUND(I698*J698/100+I698,2)</f>
        <v>0</v>
      </c>
      <c r="L698" s="20"/>
      <c r="N698" s="154"/>
    </row>
    <row r="699" spans="1:14" s="21" customFormat="1" ht="12">
      <c r="A699" s="24">
        <v>4</v>
      </c>
      <c r="B699" s="13" t="s">
        <v>639</v>
      </c>
      <c r="C699" s="13"/>
      <c r="D699" s="15" t="s">
        <v>640</v>
      </c>
      <c r="E699" s="15" t="s">
        <v>874</v>
      </c>
      <c r="F699" s="37" t="s">
        <v>858</v>
      </c>
      <c r="G699" s="81">
        <v>150</v>
      </c>
      <c r="H699" s="106"/>
      <c r="I699" s="106">
        <f>G699*H699</f>
        <v>0</v>
      </c>
      <c r="J699" s="107"/>
      <c r="K699" s="108">
        <f>ROUND(I699*J699/100+I699,2)</f>
        <v>0</v>
      </c>
      <c r="N699" s="154"/>
    </row>
    <row r="700" spans="1:14" s="21" customFormat="1" ht="12">
      <c r="A700" s="143" t="s">
        <v>836</v>
      </c>
      <c r="B700" s="143"/>
      <c r="C700" s="143"/>
      <c r="D700" s="143"/>
      <c r="E700" s="143"/>
      <c r="F700" s="143"/>
      <c r="G700" s="143"/>
      <c r="H700" s="143"/>
      <c r="I700" s="31">
        <f>SUM(I695:I699)</f>
        <v>0</v>
      </c>
      <c r="J700" s="39"/>
      <c r="K700" s="31">
        <f>SUM(K695:K699)</f>
        <v>0</v>
      </c>
      <c r="N700" s="154"/>
    </row>
    <row r="701" spans="1:14" s="173" customFormat="1" ht="12">
      <c r="A701" s="172" t="s">
        <v>625</v>
      </c>
      <c r="B701" s="172"/>
      <c r="C701" s="172"/>
      <c r="D701" s="172"/>
      <c r="E701" s="172"/>
      <c r="F701" s="172"/>
      <c r="G701" s="172"/>
      <c r="H701" s="172"/>
      <c r="I701" s="172"/>
      <c r="J701" s="172"/>
      <c r="K701" s="172"/>
      <c r="N701" s="174"/>
    </row>
    <row r="702" spans="1:14" s="21" customFormat="1" ht="22.5">
      <c r="A702" s="12">
        <v>1</v>
      </c>
      <c r="B702" s="169" t="s">
        <v>1100</v>
      </c>
      <c r="C702" s="71"/>
      <c r="D702" s="14" t="s">
        <v>1047</v>
      </c>
      <c r="E702" s="15" t="s">
        <v>874</v>
      </c>
      <c r="F702" s="14" t="s">
        <v>1049</v>
      </c>
      <c r="G702" s="81">
        <v>10</v>
      </c>
      <c r="H702" s="106"/>
      <c r="I702" s="106">
        <f aca="true" t="shared" si="50" ref="I702:I718">H702*G702</f>
        <v>0</v>
      </c>
      <c r="J702" s="107"/>
      <c r="K702" s="108">
        <f aca="true" t="shared" si="51" ref="K702:K718">ROUND(I702*J702/100+I702,2)</f>
        <v>0</v>
      </c>
      <c r="N702" s="154"/>
    </row>
    <row r="703" spans="1:14" s="21" customFormat="1" ht="22.5">
      <c r="A703" s="12">
        <v>2</v>
      </c>
      <c r="B703" s="169" t="s">
        <v>1100</v>
      </c>
      <c r="C703" s="71"/>
      <c r="D703" s="14" t="s">
        <v>1048</v>
      </c>
      <c r="E703" s="15" t="s">
        <v>874</v>
      </c>
      <c r="F703" s="14" t="s">
        <v>1049</v>
      </c>
      <c r="G703" s="81">
        <v>10</v>
      </c>
      <c r="H703" s="106"/>
      <c r="I703" s="106">
        <f t="shared" si="50"/>
        <v>0</v>
      </c>
      <c r="J703" s="107"/>
      <c r="K703" s="108">
        <f t="shared" si="51"/>
        <v>0</v>
      </c>
      <c r="N703" s="154"/>
    </row>
    <row r="704" spans="1:14" s="21" customFormat="1" ht="12">
      <c r="A704" s="143" t="s">
        <v>836</v>
      </c>
      <c r="B704" s="143"/>
      <c r="C704" s="143"/>
      <c r="D704" s="143"/>
      <c r="E704" s="143"/>
      <c r="F704" s="143"/>
      <c r="G704" s="143"/>
      <c r="H704" s="143"/>
      <c r="I704" s="31">
        <f>SUM(I702:I703)</f>
        <v>0</v>
      </c>
      <c r="J704" s="39"/>
      <c r="K704" s="31">
        <f>SUM(K702:K703)</f>
        <v>0</v>
      </c>
      <c r="N704" s="154"/>
    </row>
    <row r="705" spans="1:14" s="173" customFormat="1" ht="12">
      <c r="A705" s="176" t="s">
        <v>1099</v>
      </c>
      <c r="B705" s="176"/>
      <c r="C705" s="176"/>
      <c r="D705" s="176"/>
      <c r="E705" s="176"/>
      <c r="F705" s="176"/>
      <c r="G705" s="176"/>
      <c r="H705" s="176"/>
      <c r="I705" s="176"/>
      <c r="J705" s="176"/>
      <c r="K705" s="176"/>
      <c r="N705" s="174"/>
    </row>
    <row r="706" spans="1:14" ht="12">
      <c r="A706" s="12">
        <v>1</v>
      </c>
      <c r="B706" s="111" t="s">
        <v>1080</v>
      </c>
      <c r="C706" s="71"/>
      <c r="D706" s="109" t="s">
        <v>671</v>
      </c>
      <c r="E706" s="15" t="s">
        <v>874</v>
      </c>
      <c r="F706" s="14" t="s">
        <v>1081</v>
      </c>
      <c r="G706" s="81">
        <v>2</v>
      </c>
      <c r="H706" s="106"/>
      <c r="I706" s="106">
        <f>H706*G706</f>
        <v>0</v>
      </c>
      <c r="J706" s="107"/>
      <c r="K706" s="106">
        <f>ROUND(I706*J706/100+I706,2)</f>
        <v>0</v>
      </c>
      <c r="L706" s="26"/>
      <c r="M706" s="26"/>
      <c r="N706" s="156"/>
    </row>
    <row r="707" spans="1:13" s="116" customFormat="1" ht="12.75">
      <c r="A707" s="142" t="s">
        <v>1101</v>
      </c>
      <c r="B707" s="170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</row>
    <row r="708" spans="1:14" ht="33.75">
      <c r="A708" s="12">
        <v>1</v>
      </c>
      <c r="B708" s="105" t="s">
        <v>1092</v>
      </c>
      <c r="C708" s="71"/>
      <c r="D708" s="109" t="s">
        <v>1069</v>
      </c>
      <c r="E708" s="15" t="s">
        <v>874</v>
      </c>
      <c r="F708" s="14" t="s">
        <v>1068</v>
      </c>
      <c r="G708" s="81">
        <v>1</v>
      </c>
      <c r="H708" s="106"/>
      <c r="I708" s="106">
        <f t="shared" si="50"/>
        <v>0</v>
      </c>
      <c r="J708" s="107"/>
      <c r="K708" s="108">
        <f t="shared" si="51"/>
        <v>0</v>
      </c>
      <c r="L708" s="26"/>
      <c r="M708" s="26"/>
      <c r="N708" s="156"/>
    </row>
    <row r="709" spans="1:14" ht="33.75">
      <c r="A709" s="12">
        <v>2</v>
      </c>
      <c r="B709" s="105" t="s">
        <v>1093</v>
      </c>
      <c r="C709" s="71"/>
      <c r="D709" s="109" t="s">
        <v>1069</v>
      </c>
      <c r="E709" s="15" t="s">
        <v>874</v>
      </c>
      <c r="F709" s="14" t="s">
        <v>1068</v>
      </c>
      <c r="G709" s="81">
        <v>10</v>
      </c>
      <c r="H709" s="106"/>
      <c r="I709" s="106">
        <f t="shared" si="50"/>
        <v>0</v>
      </c>
      <c r="J709" s="107"/>
      <c r="K709" s="108">
        <f t="shared" si="51"/>
        <v>0</v>
      </c>
      <c r="L709" s="26"/>
      <c r="M709" s="26"/>
      <c r="N709" s="156"/>
    </row>
    <row r="710" spans="1:14" ht="56.25">
      <c r="A710" s="12">
        <v>3</v>
      </c>
      <c r="B710" s="105" t="s">
        <v>1094</v>
      </c>
      <c r="C710" s="71"/>
      <c r="D710" s="109" t="s">
        <v>1069</v>
      </c>
      <c r="E710" s="15" t="s">
        <v>874</v>
      </c>
      <c r="F710" s="14" t="s">
        <v>1070</v>
      </c>
      <c r="G710" s="81">
        <v>12</v>
      </c>
      <c r="H710" s="106"/>
      <c r="I710" s="106">
        <f t="shared" si="50"/>
        <v>0</v>
      </c>
      <c r="J710" s="107"/>
      <c r="K710" s="108">
        <f t="shared" si="51"/>
        <v>0</v>
      </c>
      <c r="L710" s="26"/>
      <c r="M710" s="26"/>
      <c r="N710" s="156"/>
    </row>
    <row r="711" spans="1:14" ht="56.25">
      <c r="A711" s="12">
        <v>4</v>
      </c>
      <c r="B711" s="105" t="s">
        <v>1095</v>
      </c>
      <c r="C711" s="71"/>
      <c r="D711" s="109" t="s">
        <v>1069</v>
      </c>
      <c r="E711" s="15" t="s">
        <v>874</v>
      </c>
      <c r="F711" s="14" t="s">
        <v>1068</v>
      </c>
      <c r="G711" s="81">
        <v>3</v>
      </c>
      <c r="H711" s="106"/>
      <c r="I711" s="106">
        <f t="shared" si="50"/>
        <v>0</v>
      </c>
      <c r="J711" s="107"/>
      <c r="K711" s="108">
        <f t="shared" si="51"/>
        <v>0</v>
      </c>
      <c r="L711" s="26"/>
      <c r="M711" s="26"/>
      <c r="N711" s="156"/>
    </row>
    <row r="712" spans="1:14" s="21" customFormat="1" ht="56.25">
      <c r="A712" s="12">
        <v>5</v>
      </c>
      <c r="B712" s="105" t="s">
        <v>1096</v>
      </c>
      <c r="C712" s="71"/>
      <c r="D712" s="109" t="s">
        <v>1069</v>
      </c>
      <c r="E712" s="15" t="s">
        <v>874</v>
      </c>
      <c r="F712" s="14" t="s">
        <v>1068</v>
      </c>
      <c r="G712" s="81">
        <v>3</v>
      </c>
      <c r="H712" s="106"/>
      <c r="I712" s="106">
        <f t="shared" si="50"/>
        <v>0</v>
      </c>
      <c r="J712" s="107"/>
      <c r="K712" s="108">
        <f t="shared" si="51"/>
        <v>0</v>
      </c>
      <c r="N712" s="154"/>
    </row>
    <row r="713" spans="1:14" s="2" customFormat="1" ht="33.75">
      <c r="A713" s="12">
        <v>6</v>
      </c>
      <c r="B713" s="105" t="s">
        <v>1097</v>
      </c>
      <c r="C713" s="71"/>
      <c r="D713" s="109" t="s">
        <v>1069</v>
      </c>
      <c r="E713" s="15" t="s">
        <v>874</v>
      </c>
      <c r="F713" s="14" t="s">
        <v>1068</v>
      </c>
      <c r="G713" s="81">
        <v>10</v>
      </c>
      <c r="H713" s="106"/>
      <c r="I713" s="106">
        <f t="shared" si="50"/>
        <v>0</v>
      </c>
      <c r="J713" s="107"/>
      <c r="K713" s="108">
        <f t="shared" si="51"/>
        <v>0</v>
      </c>
      <c r="L713" s="26"/>
      <c r="M713" s="26"/>
      <c r="N713" s="1"/>
    </row>
    <row r="714" spans="1:14" s="21" customFormat="1" ht="78.75">
      <c r="A714" s="12">
        <v>7</v>
      </c>
      <c r="B714" s="105" t="s">
        <v>1091</v>
      </c>
      <c r="C714" s="71"/>
      <c r="D714" s="109" t="s">
        <v>1069</v>
      </c>
      <c r="E714" s="15" t="s">
        <v>874</v>
      </c>
      <c r="F714" s="14" t="s">
        <v>1070</v>
      </c>
      <c r="G714" s="81">
        <v>10</v>
      </c>
      <c r="H714" s="106"/>
      <c r="I714" s="106">
        <f t="shared" si="50"/>
        <v>0</v>
      </c>
      <c r="J714" s="107"/>
      <c r="K714" s="108">
        <f t="shared" si="51"/>
        <v>0</v>
      </c>
      <c r="L714" s="20"/>
      <c r="M714" s="20"/>
      <c r="N714" s="154"/>
    </row>
    <row r="715" spans="1:14" s="21" customFormat="1" ht="101.25">
      <c r="A715" s="12">
        <v>8</v>
      </c>
      <c r="B715" s="171" t="s">
        <v>1098</v>
      </c>
      <c r="C715" s="71"/>
      <c r="D715" s="109" t="s">
        <v>1069</v>
      </c>
      <c r="E715" s="15" t="s">
        <v>874</v>
      </c>
      <c r="F715" s="14" t="s">
        <v>1068</v>
      </c>
      <c r="G715" s="81">
        <v>2</v>
      </c>
      <c r="H715" s="106"/>
      <c r="I715" s="106">
        <f t="shared" si="50"/>
        <v>0</v>
      </c>
      <c r="J715" s="107"/>
      <c r="K715" s="108">
        <f t="shared" si="51"/>
        <v>0</v>
      </c>
      <c r="L715" s="20"/>
      <c r="M715" s="20"/>
      <c r="N715" s="154"/>
    </row>
    <row r="716" spans="1:14" s="96" customFormat="1" ht="12">
      <c r="A716" s="143" t="s">
        <v>836</v>
      </c>
      <c r="B716" s="143"/>
      <c r="C716" s="143"/>
      <c r="D716" s="143"/>
      <c r="E716" s="143"/>
      <c r="F716" s="143"/>
      <c r="G716" s="143"/>
      <c r="H716" s="143"/>
      <c r="I716" s="31">
        <f>SUM(I708:I715)</f>
        <v>0</v>
      </c>
      <c r="J716" s="39"/>
      <c r="K716" s="31">
        <f>SUM(K708:K715)</f>
        <v>0</v>
      </c>
      <c r="L716" s="32"/>
      <c r="M716" s="32"/>
      <c r="N716" s="160"/>
    </row>
    <row r="717" spans="1:14" s="117" customFormat="1" ht="12.75">
      <c r="A717" s="142" t="s">
        <v>1102</v>
      </c>
      <c r="B717" s="170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16"/>
    </row>
    <row r="718" spans="1:14" s="21" customFormat="1" ht="12">
      <c r="A718" s="12">
        <v>1</v>
      </c>
      <c r="B718" s="105" t="s">
        <v>1077</v>
      </c>
      <c r="C718" s="112"/>
      <c r="D718" s="109" t="s">
        <v>1078</v>
      </c>
      <c r="E718" s="15" t="s">
        <v>874</v>
      </c>
      <c r="F718" s="14" t="s">
        <v>1079</v>
      </c>
      <c r="G718" s="81">
        <v>4</v>
      </c>
      <c r="H718" s="106"/>
      <c r="I718" s="106">
        <f t="shared" si="50"/>
        <v>0</v>
      </c>
      <c r="J718" s="107"/>
      <c r="K718" s="106">
        <f t="shared" si="51"/>
        <v>0</v>
      </c>
      <c r="L718" s="20"/>
      <c r="M718" s="20"/>
      <c r="N718" s="154"/>
    </row>
    <row r="719" spans="1:13" s="116" customFormat="1" ht="12.75">
      <c r="A719" s="142" t="s">
        <v>1125</v>
      </c>
      <c r="B719" s="170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</row>
    <row r="720" spans="1:14" ht="100.5" customHeight="1">
      <c r="A720" s="12">
        <v>1</v>
      </c>
      <c r="B720" s="118" t="s">
        <v>1105</v>
      </c>
      <c r="C720" s="71"/>
      <c r="D720" s="120" t="s">
        <v>1113</v>
      </c>
      <c r="E720" s="15" t="s">
        <v>1120</v>
      </c>
      <c r="F720" s="123" t="s">
        <v>1121</v>
      </c>
      <c r="G720" s="124">
        <v>30</v>
      </c>
      <c r="H720" s="125"/>
      <c r="I720" s="106">
        <f aca="true" t="shared" si="52" ref="I720:I727">H720*G720</f>
        <v>0</v>
      </c>
      <c r="J720" s="107"/>
      <c r="K720" s="108">
        <f aca="true" t="shared" si="53" ref="K720:K727">ROUND(I720*J720/100+I720,2)</f>
        <v>0</v>
      </c>
      <c r="L720" s="26"/>
      <c r="M720" s="26"/>
      <c r="N720" s="156"/>
    </row>
    <row r="721" spans="1:14" ht="78.75" customHeight="1">
      <c r="A721" s="12">
        <v>2</v>
      </c>
      <c r="B721" s="118" t="s">
        <v>1106</v>
      </c>
      <c r="C721" s="71"/>
      <c r="D721" s="120" t="s">
        <v>1114</v>
      </c>
      <c r="E721" s="15" t="s">
        <v>1120</v>
      </c>
      <c r="F721" s="120" t="s">
        <v>1121</v>
      </c>
      <c r="G721" s="124">
        <v>10</v>
      </c>
      <c r="H721" s="125"/>
      <c r="I721" s="106">
        <f t="shared" si="52"/>
        <v>0</v>
      </c>
      <c r="J721" s="107"/>
      <c r="K721" s="108">
        <f t="shared" si="53"/>
        <v>0</v>
      </c>
      <c r="L721" s="26"/>
      <c r="M721" s="26"/>
      <c r="N721" s="156"/>
    </row>
    <row r="722" spans="1:14" ht="58.5" customHeight="1">
      <c r="A722" s="12">
        <v>3</v>
      </c>
      <c r="B722" s="118" t="s">
        <v>1107</v>
      </c>
      <c r="C722" s="71"/>
      <c r="D722" s="121" t="s">
        <v>1115</v>
      </c>
      <c r="E722" s="15" t="s">
        <v>1120</v>
      </c>
      <c r="F722" s="120" t="s">
        <v>1122</v>
      </c>
      <c r="G722" s="124">
        <v>10</v>
      </c>
      <c r="H722" s="125"/>
      <c r="I722" s="106">
        <f t="shared" si="52"/>
        <v>0</v>
      </c>
      <c r="J722" s="107"/>
      <c r="K722" s="108">
        <f t="shared" si="53"/>
        <v>0</v>
      </c>
      <c r="L722" s="26"/>
      <c r="M722" s="26"/>
      <c r="N722" s="156"/>
    </row>
    <row r="723" spans="1:14" ht="45">
      <c r="A723" s="12">
        <v>4</v>
      </c>
      <c r="B723" s="119" t="s">
        <v>1108</v>
      </c>
      <c r="C723" s="71"/>
      <c r="D723" s="121" t="s">
        <v>1116</v>
      </c>
      <c r="E723" s="15" t="s">
        <v>1120</v>
      </c>
      <c r="F723" s="123" t="s">
        <v>1122</v>
      </c>
      <c r="G723" s="124">
        <v>10</v>
      </c>
      <c r="H723" s="125"/>
      <c r="I723" s="106">
        <f t="shared" si="52"/>
        <v>0</v>
      </c>
      <c r="J723" s="107"/>
      <c r="K723" s="108">
        <f t="shared" si="53"/>
        <v>0</v>
      </c>
      <c r="L723" s="26"/>
      <c r="M723" s="26"/>
      <c r="N723" s="156"/>
    </row>
    <row r="724" spans="1:14" s="21" customFormat="1" ht="45">
      <c r="A724" s="12">
        <v>5</v>
      </c>
      <c r="B724" s="119" t="s">
        <v>1109</v>
      </c>
      <c r="C724" s="71"/>
      <c r="D724" s="120" t="s">
        <v>1117</v>
      </c>
      <c r="E724" s="15" t="s">
        <v>1120</v>
      </c>
      <c r="F724" s="120" t="s">
        <v>1123</v>
      </c>
      <c r="G724" s="124">
        <v>10</v>
      </c>
      <c r="H724" s="125"/>
      <c r="I724" s="106">
        <f t="shared" si="52"/>
        <v>0</v>
      </c>
      <c r="J724" s="107"/>
      <c r="K724" s="108">
        <f t="shared" si="53"/>
        <v>0</v>
      </c>
      <c r="N724" s="154"/>
    </row>
    <row r="725" spans="1:14" s="2" customFormat="1" ht="67.5">
      <c r="A725" s="12">
        <v>6</v>
      </c>
      <c r="B725" s="119" t="s">
        <v>1110</v>
      </c>
      <c r="C725" s="71"/>
      <c r="D725" s="120" t="s">
        <v>1118</v>
      </c>
      <c r="E725" s="15" t="s">
        <v>1120</v>
      </c>
      <c r="F725" s="120" t="s">
        <v>1124</v>
      </c>
      <c r="G725" s="124">
        <v>150</v>
      </c>
      <c r="H725" s="125"/>
      <c r="I725" s="106">
        <f t="shared" si="52"/>
        <v>0</v>
      </c>
      <c r="J725" s="107"/>
      <c r="K725" s="108">
        <f t="shared" si="53"/>
        <v>0</v>
      </c>
      <c r="L725" s="26"/>
      <c r="M725" s="26"/>
      <c r="N725" s="1"/>
    </row>
    <row r="726" spans="1:14" s="21" customFormat="1" ht="90">
      <c r="A726" s="12">
        <v>7</v>
      </c>
      <c r="B726" s="119" t="s">
        <v>1111</v>
      </c>
      <c r="C726" s="71"/>
      <c r="D726" s="120" t="s">
        <v>1119</v>
      </c>
      <c r="E726" s="15" t="s">
        <v>1120</v>
      </c>
      <c r="F726" s="120" t="s">
        <v>1124</v>
      </c>
      <c r="G726" s="124">
        <v>120</v>
      </c>
      <c r="H726" s="125"/>
      <c r="I726" s="106">
        <f t="shared" si="52"/>
        <v>0</v>
      </c>
      <c r="J726" s="107"/>
      <c r="K726" s="108">
        <f t="shared" si="53"/>
        <v>0</v>
      </c>
      <c r="L726" s="20"/>
      <c r="M726" s="20"/>
      <c r="N726" s="154"/>
    </row>
    <row r="727" spans="1:14" s="21" customFormat="1" ht="45">
      <c r="A727" s="12">
        <v>8</v>
      </c>
      <c r="B727" s="119" t="s">
        <v>1112</v>
      </c>
      <c r="C727" s="71"/>
      <c r="D727" s="122" t="s">
        <v>1117</v>
      </c>
      <c r="E727" s="15" t="s">
        <v>1120</v>
      </c>
      <c r="F727" s="122" t="s">
        <v>1123</v>
      </c>
      <c r="G727" s="126">
        <v>10</v>
      </c>
      <c r="H727" s="125"/>
      <c r="I727" s="106">
        <f t="shared" si="52"/>
        <v>0</v>
      </c>
      <c r="J727" s="107"/>
      <c r="K727" s="108">
        <f t="shared" si="53"/>
        <v>0</v>
      </c>
      <c r="L727" s="20"/>
      <c r="M727" s="20"/>
      <c r="N727" s="154"/>
    </row>
    <row r="728" spans="1:14" s="96" customFormat="1" ht="12">
      <c r="A728" s="143" t="s">
        <v>836</v>
      </c>
      <c r="B728" s="143"/>
      <c r="C728" s="143"/>
      <c r="D728" s="143"/>
      <c r="E728" s="143"/>
      <c r="F728" s="143"/>
      <c r="G728" s="143"/>
      <c r="H728" s="143"/>
      <c r="I728" s="31">
        <f>SUM(I720:I727)</f>
        <v>0</v>
      </c>
      <c r="J728" s="39"/>
      <c r="K728" s="31">
        <f>SUM(K720:K727)</f>
        <v>0</v>
      </c>
      <c r="L728" s="32"/>
      <c r="M728" s="32"/>
      <c r="N728" s="160"/>
    </row>
    <row r="729" spans="1:13" s="116" customFormat="1" ht="12.75">
      <c r="A729" s="142" t="s">
        <v>1126</v>
      </c>
      <c r="B729" s="170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</row>
    <row r="730" spans="1:14" ht="101.25">
      <c r="A730" s="12">
        <v>1</v>
      </c>
      <c r="B730" s="118" t="s">
        <v>1142</v>
      </c>
      <c r="C730" s="71"/>
      <c r="D730" s="120" t="s">
        <v>1131</v>
      </c>
      <c r="E730" s="128" t="s">
        <v>1120</v>
      </c>
      <c r="F730" s="123" t="s">
        <v>1122</v>
      </c>
      <c r="G730" s="124">
        <v>5</v>
      </c>
      <c r="H730" s="125"/>
      <c r="I730" s="106">
        <f aca="true" t="shared" si="54" ref="I730:I741">H730*G730</f>
        <v>0</v>
      </c>
      <c r="J730" s="107"/>
      <c r="K730" s="108">
        <f aca="true" t="shared" si="55" ref="K730:K741">ROUND(I730*J730/100+I730,2)</f>
        <v>0</v>
      </c>
      <c r="L730" s="26"/>
      <c r="M730" s="26"/>
      <c r="N730" s="156"/>
    </row>
    <row r="731" spans="1:14" ht="78.75">
      <c r="A731" s="12">
        <v>2</v>
      </c>
      <c r="B731" s="119" t="s">
        <v>1143</v>
      </c>
      <c r="C731" s="71"/>
      <c r="D731" s="120" t="s">
        <v>1132</v>
      </c>
      <c r="E731" s="128" t="s">
        <v>1120</v>
      </c>
      <c r="F731" s="120" t="s">
        <v>1139</v>
      </c>
      <c r="G731" s="124">
        <v>20</v>
      </c>
      <c r="H731" s="125"/>
      <c r="I731" s="106">
        <f t="shared" si="54"/>
        <v>0</v>
      </c>
      <c r="J731" s="107"/>
      <c r="K731" s="108">
        <f t="shared" si="55"/>
        <v>0</v>
      </c>
      <c r="L731" s="26"/>
      <c r="M731" s="26"/>
      <c r="N731" s="156"/>
    </row>
    <row r="732" spans="1:14" ht="79.5" customHeight="1">
      <c r="A732" s="12">
        <v>3</v>
      </c>
      <c r="B732" s="119" t="s">
        <v>1144</v>
      </c>
      <c r="C732" s="71"/>
      <c r="D732" s="120" t="s">
        <v>1133</v>
      </c>
      <c r="E732" s="128" t="s">
        <v>1120</v>
      </c>
      <c r="F732" s="120" t="s">
        <v>1123</v>
      </c>
      <c r="G732" s="124">
        <v>20</v>
      </c>
      <c r="H732" s="125"/>
      <c r="I732" s="106">
        <f t="shared" si="54"/>
        <v>0</v>
      </c>
      <c r="J732" s="107"/>
      <c r="K732" s="108">
        <f t="shared" si="55"/>
        <v>0</v>
      </c>
      <c r="L732" s="26"/>
      <c r="M732" s="26"/>
      <c r="N732" s="156"/>
    </row>
    <row r="733" spans="1:14" ht="111" customHeight="1">
      <c r="A733" s="12">
        <v>4</v>
      </c>
      <c r="B733" s="119" t="s">
        <v>1145</v>
      </c>
      <c r="C733" s="71"/>
      <c r="D733" s="120" t="s">
        <v>1117</v>
      </c>
      <c r="E733" s="128" t="s">
        <v>1120</v>
      </c>
      <c r="F733" s="120" t="s">
        <v>1123</v>
      </c>
      <c r="G733" s="124">
        <v>10</v>
      </c>
      <c r="H733" s="125"/>
      <c r="I733" s="106">
        <f t="shared" si="54"/>
        <v>0</v>
      </c>
      <c r="J733" s="107"/>
      <c r="K733" s="108">
        <f t="shared" si="55"/>
        <v>0</v>
      </c>
      <c r="L733" s="26"/>
      <c r="M733" s="26"/>
      <c r="N733" s="156"/>
    </row>
    <row r="734" spans="1:14" s="21" customFormat="1" ht="202.5" customHeight="1">
      <c r="A734" s="12">
        <v>5</v>
      </c>
      <c r="B734" s="119" t="s">
        <v>1127</v>
      </c>
      <c r="C734" s="71"/>
      <c r="D734" s="120" t="s">
        <v>1133</v>
      </c>
      <c r="E734" s="128" t="s">
        <v>1120</v>
      </c>
      <c r="F734" s="120" t="s">
        <v>1123</v>
      </c>
      <c r="G734" s="124">
        <v>40</v>
      </c>
      <c r="H734" s="125"/>
      <c r="I734" s="106">
        <f t="shared" si="54"/>
        <v>0</v>
      </c>
      <c r="J734" s="107"/>
      <c r="K734" s="108">
        <f t="shared" si="55"/>
        <v>0</v>
      </c>
      <c r="N734" s="154"/>
    </row>
    <row r="735" spans="1:14" s="2" customFormat="1" ht="180">
      <c r="A735" s="12">
        <v>6</v>
      </c>
      <c r="B735" s="127" t="s">
        <v>1128</v>
      </c>
      <c r="C735" s="71"/>
      <c r="D735" s="120" t="s">
        <v>1134</v>
      </c>
      <c r="E735" s="128" t="s">
        <v>1120</v>
      </c>
      <c r="F735" s="120" t="s">
        <v>1123</v>
      </c>
      <c r="G735" s="124">
        <v>30</v>
      </c>
      <c r="H735" s="125"/>
      <c r="I735" s="106">
        <f t="shared" si="54"/>
        <v>0</v>
      </c>
      <c r="J735" s="107"/>
      <c r="K735" s="108">
        <f t="shared" si="55"/>
        <v>0</v>
      </c>
      <c r="L735" s="26"/>
      <c r="M735" s="26"/>
      <c r="N735" s="1"/>
    </row>
    <row r="736" spans="1:14" s="21" customFormat="1" ht="145.5" customHeight="1">
      <c r="A736" s="12">
        <v>7</v>
      </c>
      <c r="B736" s="119" t="s">
        <v>1129</v>
      </c>
      <c r="C736" s="71"/>
      <c r="D736" s="120" t="s">
        <v>1133</v>
      </c>
      <c r="E736" s="128" t="s">
        <v>1120</v>
      </c>
      <c r="F736" s="120" t="s">
        <v>1123</v>
      </c>
      <c r="G736" s="124">
        <v>10</v>
      </c>
      <c r="H736" s="125"/>
      <c r="I736" s="106">
        <f t="shared" si="54"/>
        <v>0</v>
      </c>
      <c r="J736" s="107"/>
      <c r="K736" s="108">
        <f t="shared" si="55"/>
        <v>0</v>
      </c>
      <c r="L736" s="20"/>
      <c r="M736" s="20"/>
      <c r="N736" s="154"/>
    </row>
    <row r="737" spans="1:14" s="21" customFormat="1" ht="78.75">
      <c r="A737" s="12">
        <v>8</v>
      </c>
      <c r="B737" s="119" t="s">
        <v>1130</v>
      </c>
      <c r="C737" s="71"/>
      <c r="D737" s="120" t="s">
        <v>1135</v>
      </c>
      <c r="E737" s="128"/>
      <c r="F737" s="120" t="s">
        <v>1123</v>
      </c>
      <c r="G737" s="124">
        <v>5</v>
      </c>
      <c r="H737" s="125"/>
      <c r="I737" s="106">
        <f t="shared" si="54"/>
        <v>0</v>
      </c>
      <c r="J737" s="107"/>
      <c r="K737" s="108">
        <f t="shared" si="55"/>
        <v>0</v>
      </c>
      <c r="L737" s="20"/>
      <c r="M737" s="20"/>
      <c r="N737" s="154"/>
    </row>
    <row r="738" spans="1:14" s="21" customFormat="1" ht="135">
      <c r="A738" s="12">
        <v>9</v>
      </c>
      <c r="B738" s="119" t="s">
        <v>1146</v>
      </c>
      <c r="C738" s="71"/>
      <c r="D738" s="121" t="s">
        <v>1136</v>
      </c>
      <c r="E738" s="128"/>
      <c r="F738" s="120" t="s">
        <v>1123</v>
      </c>
      <c r="G738" s="124">
        <v>10</v>
      </c>
      <c r="H738" s="125"/>
      <c r="I738" s="106">
        <f t="shared" si="54"/>
        <v>0</v>
      </c>
      <c r="J738" s="107"/>
      <c r="K738" s="108">
        <f t="shared" si="55"/>
        <v>0</v>
      </c>
      <c r="L738" s="20"/>
      <c r="M738" s="20"/>
      <c r="N738" s="154"/>
    </row>
    <row r="739" spans="1:14" s="21" customFormat="1" ht="91.5" customHeight="1">
      <c r="A739" s="12">
        <v>10</v>
      </c>
      <c r="B739" s="119" t="s">
        <v>1147</v>
      </c>
      <c r="C739" s="71"/>
      <c r="D739" s="120" t="s">
        <v>1137</v>
      </c>
      <c r="E739" s="128"/>
      <c r="F739" s="120" t="s">
        <v>1140</v>
      </c>
      <c r="G739" s="124">
        <v>2</v>
      </c>
      <c r="H739" s="125"/>
      <c r="I739" s="106">
        <f t="shared" si="54"/>
        <v>0</v>
      </c>
      <c r="J739" s="107"/>
      <c r="K739" s="108">
        <f t="shared" si="55"/>
        <v>0</v>
      </c>
      <c r="L739" s="20"/>
      <c r="M739" s="20"/>
      <c r="N739" s="154"/>
    </row>
    <row r="740" spans="1:14" s="21" customFormat="1" ht="140.25" customHeight="1">
      <c r="A740" s="12">
        <v>11</v>
      </c>
      <c r="B740" s="119" t="s">
        <v>1148</v>
      </c>
      <c r="C740" s="71"/>
      <c r="D740" s="129" t="s">
        <v>1138</v>
      </c>
      <c r="E740" s="128"/>
      <c r="F740" s="120" t="s">
        <v>1141</v>
      </c>
      <c r="G740" s="130">
        <v>20</v>
      </c>
      <c r="H740" s="125"/>
      <c r="I740" s="106">
        <f t="shared" si="54"/>
        <v>0</v>
      </c>
      <c r="J740" s="107"/>
      <c r="K740" s="108">
        <f t="shared" si="55"/>
        <v>0</v>
      </c>
      <c r="L740" s="20"/>
      <c r="M740" s="20"/>
      <c r="N740" s="154"/>
    </row>
    <row r="741" spans="1:75" s="141" customFormat="1" ht="90">
      <c r="A741" s="131">
        <v>12</v>
      </c>
      <c r="B741" s="132" t="s">
        <v>1149</v>
      </c>
      <c r="C741" s="131" t="s">
        <v>852</v>
      </c>
      <c r="D741" s="131" t="s">
        <v>852</v>
      </c>
      <c r="E741" s="133" t="s">
        <v>852</v>
      </c>
      <c r="F741" s="133"/>
      <c r="G741" s="133">
        <v>30</v>
      </c>
      <c r="H741" s="150"/>
      <c r="I741" s="150">
        <f t="shared" si="54"/>
        <v>0</v>
      </c>
      <c r="J741" s="149"/>
      <c r="K741" s="151">
        <f t="shared" si="55"/>
        <v>0</v>
      </c>
      <c r="L741" s="134"/>
      <c r="M741" s="134"/>
      <c r="N741" s="162"/>
      <c r="O741" s="134"/>
      <c r="P741" s="135"/>
      <c r="Q741" s="135"/>
      <c r="R741" s="134"/>
      <c r="S741" s="135"/>
      <c r="T741" s="134"/>
      <c r="U741" s="134"/>
      <c r="V741" s="134"/>
      <c r="W741" s="134"/>
      <c r="X741" s="135"/>
      <c r="Y741" s="135"/>
      <c r="Z741" s="134"/>
      <c r="AA741" s="135"/>
      <c r="AB741" s="134"/>
      <c r="AC741" s="134"/>
      <c r="AD741" s="134"/>
      <c r="AE741" s="134"/>
      <c r="AF741" s="135"/>
      <c r="AG741" s="135"/>
      <c r="AH741" s="134"/>
      <c r="AI741" s="135"/>
      <c r="AJ741" s="134"/>
      <c r="AK741" s="134"/>
      <c r="AL741" s="134"/>
      <c r="AM741" s="134"/>
      <c r="AN741" s="135"/>
      <c r="AO741" s="135"/>
      <c r="AP741" s="134"/>
      <c r="AQ741" s="135"/>
      <c r="AR741" s="134"/>
      <c r="AS741" s="134"/>
      <c r="AT741" s="134"/>
      <c r="AU741" s="134"/>
      <c r="AV741" s="135" t="s">
        <v>1150</v>
      </c>
      <c r="AW741" s="135">
        <v>831911620</v>
      </c>
      <c r="AX741" s="134">
        <v>90.47</v>
      </c>
      <c r="AY741" s="135">
        <v>1.08</v>
      </c>
      <c r="AZ741" s="134">
        <f>AX741*AY741</f>
        <v>97.7076</v>
      </c>
      <c r="BA741" s="134" t="e">
        <f>AX741*#REF!</f>
        <v>#REF!</v>
      </c>
      <c r="BB741" s="134" t="e">
        <f>BC741-BA741</f>
        <v>#REF!</v>
      </c>
      <c r="BC741" s="134" t="e">
        <f>BA741*AY741</f>
        <v>#REF!</v>
      </c>
      <c r="BD741" s="135" t="s">
        <v>1151</v>
      </c>
      <c r="BE741" s="135" t="s">
        <v>1152</v>
      </c>
      <c r="BF741" s="134">
        <v>80.96</v>
      </c>
      <c r="BG741" s="135">
        <v>1.08</v>
      </c>
      <c r="BH741" s="134">
        <f>BF741*BG741</f>
        <v>87.4368</v>
      </c>
      <c r="BI741" s="134" t="e">
        <f>BF741*#REF!</f>
        <v>#REF!</v>
      </c>
      <c r="BJ741" s="134" t="e">
        <f>BK741-BI741</f>
        <v>#REF!</v>
      </c>
      <c r="BK741" s="134" t="e">
        <f>BI741*BG741</f>
        <v>#REF!</v>
      </c>
      <c r="BL741" s="136" t="e">
        <f>#REF!</f>
        <v>#REF!</v>
      </c>
      <c r="BM741" s="136" t="e">
        <f>BL741*#REF!</f>
        <v>#REF!</v>
      </c>
      <c r="BN741" s="136">
        <f>MIN(BH741,AZ741,AR741,AJ741,AB741,T741,L741)</f>
        <v>87.4368</v>
      </c>
      <c r="BO741" s="136" t="e">
        <f>BN741*#REF!</f>
        <v>#REF!</v>
      </c>
      <c r="BP741" s="136" t="e">
        <f>BN741-BL741</f>
        <v>#REF!</v>
      </c>
      <c r="BQ741" s="137" t="e">
        <f>BP741/BL741</f>
        <v>#REF!</v>
      </c>
      <c r="BR741" s="138">
        <f>IF(BN741&gt;0,IF(BN741=$BH741,$BD$1,IF(BN741=$AZ741,$AV$1,IF(BN741=$AR741,$AN$1,IF(BN741=$AJ741,$AF$1,IF(BN741=$AB741,$X$1,IF(BN741=$T741,$P$1,IF(BN741=$L741,$H$1))))))))</f>
        <v>0</v>
      </c>
      <c r="BS741" s="139">
        <v>7.7</v>
      </c>
      <c r="BT741" s="139" t="e">
        <f>E741*BS741</f>
        <v>#VALUE!</v>
      </c>
      <c r="BU741" s="140">
        <v>8</v>
      </c>
      <c r="BV741" s="147" t="e">
        <f>BT741*1.08</f>
        <v>#VALUE!</v>
      </c>
      <c r="BW741" s="148"/>
    </row>
    <row r="742" spans="1:14" s="96" customFormat="1" ht="12">
      <c r="A742" s="143" t="s">
        <v>836</v>
      </c>
      <c r="B742" s="143"/>
      <c r="C742" s="143"/>
      <c r="D742" s="143"/>
      <c r="E742" s="143"/>
      <c r="F742" s="143"/>
      <c r="G742" s="143"/>
      <c r="H742" s="143"/>
      <c r="I742" s="31">
        <f>SUM(I730:I741)</f>
        <v>0</v>
      </c>
      <c r="J742" s="39"/>
      <c r="K742" s="31">
        <f>SUM(K730:K741)</f>
        <v>0</v>
      </c>
      <c r="L742" s="32"/>
      <c r="M742" s="32"/>
      <c r="N742" s="160"/>
    </row>
    <row r="743" spans="1:13" s="21" customFormat="1" ht="12">
      <c r="A743" s="51"/>
      <c r="B743" s="41"/>
      <c r="C743" s="41"/>
      <c r="D743" s="61"/>
      <c r="E743" s="65"/>
      <c r="F743" s="32"/>
      <c r="G743" s="18"/>
      <c r="H743" s="18"/>
      <c r="I743" s="18"/>
      <c r="J743" s="18"/>
      <c r="L743" s="20"/>
      <c r="M743" s="20"/>
    </row>
    <row r="744" spans="1:13" s="21" customFormat="1" ht="12">
      <c r="A744" s="51"/>
      <c r="B744" s="41"/>
      <c r="C744" s="41"/>
      <c r="D744" s="61"/>
      <c r="E744" s="65"/>
      <c r="F744" s="32"/>
      <c r="G744" s="18"/>
      <c r="H744" s="18"/>
      <c r="I744" s="18"/>
      <c r="J744" s="18"/>
      <c r="L744" s="20"/>
      <c r="M744" s="20"/>
    </row>
    <row r="745" spans="1:13" s="21" customFormat="1" ht="12">
      <c r="A745" s="51"/>
      <c r="B745" s="41"/>
      <c r="C745" s="41"/>
      <c r="D745" s="61"/>
      <c r="E745" s="65"/>
      <c r="F745" s="32"/>
      <c r="G745" s="18"/>
      <c r="H745" s="18"/>
      <c r="I745" s="18"/>
      <c r="J745" s="18"/>
      <c r="L745" s="20"/>
      <c r="M745" s="20"/>
    </row>
    <row r="746" spans="1:13" s="21" customFormat="1" ht="12">
      <c r="A746" s="51"/>
      <c r="B746" s="41"/>
      <c r="C746" s="41"/>
      <c r="D746" s="61"/>
      <c r="E746" s="65"/>
      <c r="F746" s="32"/>
      <c r="G746" s="18"/>
      <c r="H746" s="18"/>
      <c r="I746" s="18"/>
      <c r="J746" s="18"/>
      <c r="L746" s="20"/>
      <c r="M746" s="20"/>
    </row>
    <row r="747" spans="1:13" s="21" customFormat="1" ht="12">
      <c r="A747" s="51"/>
      <c r="B747" s="35"/>
      <c r="C747" s="35"/>
      <c r="D747" s="43"/>
      <c r="E747" s="61"/>
      <c r="F747" s="32"/>
      <c r="G747" s="18"/>
      <c r="H747" s="18"/>
      <c r="I747" s="18"/>
      <c r="J747" s="18"/>
      <c r="L747" s="20"/>
      <c r="M747" s="20"/>
    </row>
    <row r="748" spans="1:13" s="21" customFormat="1" ht="12">
      <c r="A748" s="51"/>
      <c r="B748" s="35"/>
      <c r="C748" s="35"/>
      <c r="D748" s="43"/>
      <c r="E748" s="61"/>
      <c r="F748" s="32"/>
      <c r="G748" s="18"/>
      <c r="H748" s="18"/>
      <c r="I748" s="18"/>
      <c r="J748" s="18"/>
      <c r="L748" s="20"/>
      <c r="M748" s="20"/>
    </row>
    <row r="749" spans="1:13" s="21" customFormat="1" ht="12">
      <c r="A749" s="51"/>
      <c r="B749" s="35"/>
      <c r="C749" s="35"/>
      <c r="D749" s="43"/>
      <c r="E749" s="61"/>
      <c r="F749" s="32"/>
      <c r="G749" s="18"/>
      <c r="H749" s="18"/>
      <c r="I749" s="18"/>
      <c r="J749" s="18"/>
      <c r="L749" s="20"/>
      <c r="M749" s="20"/>
    </row>
    <row r="750" spans="1:13" s="21" customFormat="1" ht="12">
      <c r="A750" s="51"/>
      <c r="B750" s="35"/>
      <c r="C750" s="35"/>
      <c r="D750" s="43"/>
      <c r="E750" s="61"/>
      <c r="F750" s="32"/>
      <c r="G750" s="18"/>
      <c r="H750" s="18"/>
      <c r="I750" s="18"/>
      <c r="J750" s="18"/>
      <c r="L750" s="20"/>
      <c r="M750" s="20"/>
    </row>
    <row r="751" spans="1:13" s="21" customFormat="1" ht="12">
      <c r="A751" s="51"/>
      <c r="B751" s="35"/>
      <c r="C751" s="35"/>
      <c r="D751" s="43"/>
      <c r="E751" s="61"/>
      <c r="F751" s="32"/>
      <c r="G751" s="18"/>
      <c r="H751" s="18"/>
      <c r="I751" s="18"/>
      <c r="J751" s="18"/>
      <c r="L751" s="20"/>
      <c r="M751" s="20"/>
    </row>
    <row r="752" spans="1:13" s="21" customFormat="1" ht="12">
      <c r="A752" s="51"/>
      <c r="B752" s="35"/>
      <c r="C752" s="35"/>
      <c r="D752" s="43"/>
      <c r="E752" s="61"/>
      <c r="F752" s="32"/>
      <c r="G752" s="18"/>
      <c r="H752" s="18"/>
      <c r="I752" s="18"/>
      <c r="J752" s="18"/>
      <c r="L752" s="20"/>
      <c r="M752" s="20"/>
    </row>
    <row r="753" spans="1:13" s="21" customFormat="1" ht="12">
      <c r="A753" s="51"/>
      <c r="B753" s="35"/>
      <c r="C753" s="35"/>
      <c r="D753" s="43"/>
      <c r="E753" s="61"/>
      <c r="F753" s="32"/>
      <c r="G753" s="18"/>
      <c r="H753" s="18"/>
      <c r="I753" s="18"/>
      <c r="J753" s="18"/>
      <c r="L753" s="20"/>
      <c r="M753" s="20"/>
    </row>
    <row r="754" spans="1:13" s="21" customFormat="1" ht="12">
      <c r="A754" s="51"/>
      <c r="B754" s="35"/>
      <c r="C754" s="35"/>
      <c r="D754" s="43"/>
      <c r="E754" s="61"/>
      <c r="F754" s="32"/>
      <c r="G754" s="18"/>
      <c r="H754" s="18"/>
      <c r="I754" s="18"/>
      <c r="J754" s="18"/>
      <c r="L754" s="20"/>
      <c r="M754" s="20"/>
    </row>
    <row r="755" spans="6:13" ht="12">
      <c r="F755" s="32"/>
      <c r="G755" s="18"/>
      <c r="H755" s="18"/>
      <c r="I755" s="18"/>
      <c r="J755" s="18"/>
      <c r="K755" s="21"/>
      <c r="L755" s="26"/>
      <c r="M755" s="26"/>
    </row>
    <row r="756" spans="1:13" s="26" customFormat="1" ht="12">
      <c r="A756" s="51"/>
      <c r="B756" s="35"/>
      <c r="C756" s="35"/>
      <c r="D756" s="43"/>
      <c r="E756" s="61"/>
      <c r="F756" s="32"/>
      <c r="G756" s="18"/>
      <c r="H756" s="18"/>
      <c r="I756" s="18"/>
      <c r="J756" s="18"/>
      <c r="K756" s="21"/>
      <c r="L756" s="19"/>
      <c r="M756" s="19"/>
    </row>
    <row r="757" spans="1:12" s="26" customFormat="1" ht="12">
      <c r="A757" s="51"/>
      <c r="B757" s="35"/>
      <c r="C757" s="35"/>
      <c r="D757" s="43"/>
      <c r="E757" s="61"/>
      <c r="F757" s="32"/>
      <c r="G757" s="18"/>
      <c r="H757" s="18"/>
      <c r="I757" s="18"/>
      <c r="J757" s="18"/>
      <c r="K757" s="21"/>
      <c r="L757" s="19"/>
    </row>
    <row r="758" spans="6:11" ht="12">
      <c r="F758" s="32"/>
      <c r="G758" s="18"/>
      <c r="H758" s="18"/>
      <c r="I758" s="18"/>
      <c r="J758" s="18"/>
      <c r="K758" s="21"/>
    </row>
    <row r="759" spans="6:11" ht="12">
      <c r="F759" s="32"/>
      <c r="G759" s="18"/>
      <c r="H759" s="18"/>
      <c r="I759" s="18"/>
      <c r="J759" s="18"/>
      <c r="K759" s="21"/>
    </row>
    <row r="760" spans="6:11" ht="12">
      <c r="F760" s="32"/>
      <c r="G760" s="18"/>
      <c r="H760" s="18"/>
      <c r="I760" s="18"/>
      <c r="J760" s="18"/>
      <c r="K760" s="21"/>
    </row>
    <row r="761" spans="6:11" ht="12">
      <c r="F761" s="32"/>
      <c r="G761" s="18"/>
      <c r="H761" s="18"/>
      <c r="I761" s="18"/>
      <c r="J761" s="18"/>
      <c r="K761" s="21"/>
    </row>
    <row r="762" spans="6:11" ht="12">
      <c r="F762" s="32"/>
      <c r="G762" s="18"/>
      <c r="H762" s="18"/>
      <c r="I762" s="18"/>
      <c r="J762" s="18"/>
      <c r="K762" s="21"/>
    </row>
    <row r="763" spans="6:11" ht="12">
      <c r="F763" s="32"/>
      <c r="G763" s="18"/>
      <c r="H763" s="18"/>
      <c r="I763" s="18"/>
      <c r="J763" s="18"/>
      <c r="K763" s="21"/>
    </row>
    <row r="764" spans="6:11" ht="12">
      <c r="F764" s="32"/>
      <c r="G764" s="18"/>
      <c r="H764" s="18"/>
      <c r="I764" s="18"/>
      <c r="J764" s="18"/>
      <c r="K764" s="21"/>
    </row>
    <row r="765" spans="6:11" ht="12">
      <c r="F765" s="32"/>
      <c r="G765" s="18"/>
      <c r="H765" s="18"/>
      <c r="I765" s="18"/>
      <c r="J765" s="18"/>
      <c r="K765" s="21"/>
    </row>
    <row r="766" spans="6:11" ht="12">
      <c r="F766" s="32"/>
      <c r="G766" s="18"/>
      <c r="H766" s="18"/>
      <c r="I766" s="18"/>
      <c r="J766" s="18"/>
      <c r="K766" s="21"/>
    </row>
    <row r="767" spans="6:11" ht="12">
      <c r="F767" s="32"/>
      <c r="G767" s="18"/>
      <c r="H767" s="18"/>
      <c r="I767" s="18"/>
      <c r="J767" s="18"/>
      <c r="K767" s="21"/>
    </row>
    <row r="768" spans="6:11" ht="12">
      <c r="F768" s="32"/>
      <c r="G768" s="18"/>
      <c r="H768" s="18"/>
      <c r="I768" s="18"/>
      <c r="J768" s="18"/>
      <c r="K768" s="21"/>
    </row>
    <row r="769" spans="6:11" ht="12">
      <c r="F769" s="32"/>
      <c r="G769" s="18"/>
      <c r="H769" s="18"/>
      <c r="I769" s="18"/>
      <c r="J769" s="18"/>
      <c r="K769" s="21"/>
    </row>
    <row r="770" spans="6:11" ht="12">
      <c r="F770" s="32"/>
      <c r="G770" s="18"/>
      <c r="H770" s="18"/>
      <c r="I770" s="18"/>
      <c r="J770" s="18"/>
      <c r="K770" s="21"/>
    </row>
    <row r="771" spans="1:11" s="26" customFormat="1" ht="12">
      <c r="A771" s="51"/>
      <c r="B771" s="35"/>
      <c r="C771" s="35"/>
      <c r="D771" s="43"/>
      <c r="E771" s="61"/>
      <c r="F771" s="32"/>
      <c r="G771" s="18"/>
      <c r="H771" s="18"/>
      <c r="I771" s="18"/>
      <c r="J771" s="18"/>
      <c r="K771" s="21"/>
    </row>
    <row r="772" spans="1:11" s="26" customFormat="1" ht="12">
      <c r="A772" s="51"/>
      <c r="B772" s="35"/>
      <c r="C772" s="35"/>
      <c r="D772" s="43"/>
      <c r="E772" s="61"/>
      <c r="F772" s="35"/>
      <c r="G772" s="41"/>
      <c r="H772" s="41"/>
      <c r="I772" s="41"/>
      <c r="J772" s="41"/>
      <c r="K772" s="21"/>
    </row>
    <row r="773" spans="11:13" ht="12">
      <c r="K773" s="21"/>
      <c r="L773" s="21"/>
      <c r="M773" s="21"/>
    </row>
    <row r="774" spans="11:13" ht="12">
      <c r="K774" s="21"/>
      <c r="L774" s="21"/>
      <c r="M774" s="21"/>
    </row>
    <row r="775" spans="11:13" ht="12">
      <c r="K775" s="21"/>
      <c r="L775" s="21"/>
      <c r="M775" s="21"/>
    </row>
    <row r="776" spans="11:13" ht="12">
      <c r="K776" s="21"/>
      <c r="L776" s="21"/>
      <c r="M776" s="21"/>
    </row>
    <row r="777" spans="11:13" ht="12">
      <c r="K777" s="21"/>
      <c r="L777" s="21"/>
      <c r="M777" s="21"/>
    </row>
    <row r="778" spans="11:13" ht="12">
      <c r="K778" s="21"/>
      <c r="L778" s="21"/>
      <c r="M778" s="21"/>
    </row>
    <row r="779" ht="12">
      <c r="K779" s="21"/>
    </row>
    <row r="780" ht="12">
      <c r="K780" s="21"/>
    </row>
    <row r="781" ht="12">
      <c r="K781" s="21"/>
    </row>
    <row r="782" ht="12">
      <c r="K782" s="21"/>
    </row>
    <row r="783" ht="12">
      <c r="K783" s="21"/>
    </row>
    <row r="784" ht="12">
      <c r="K784" s="21"/>
    </row>
    <row r="785" ht="12">
      <c r="K785" s="21"/>
    </row>
    <row r="786" ht="12">
      <c r="K786" s="21"/>
    </row>
    <row r="787" ht="12">
      <c r="K787" s="21"/>
    </row>
    <row r="788" ht="12">
      <c r="K788" s="21"/>
    </row>
    <row r="789" ht="12">
      <c r="K789" s="21"/>
    </row>
    <row r="790" ht="12">
      <c r="K790" s="21"/>
    </row>
    <row r="791" ht="12">
      <c r="K791" s="21"/>
    </row>
    <row r="792" ht="12">
      <c r="K792" s="21"/>
    </row>
    <row r="793" ht="12">
      <c r="K793" s="21"/>
    </row>
    <row r="794" ht="12">
      <c r="K794" s="21"/>
    </row>
    <row r="795" ht="12">
      <c r="K795" s="21"/>
    </row>
    <row r="796" ht="12">
      <c r="K796" s="21"/>
    </row>
    <row r="797" ht="12">
      <c r="K797" s="21"/>
    </row>
    <row r="798" ht="12">
      <c r="K798" s="21"/>
    </row>
  </sheetData>
  <sheetProtection/>
  <mergeCells count="95">
    <mergeCell ref="A728:H728"/>
    <mergeCell ref="A742:H742"/>
    <mergeCell ref="BV741:BW741"/>
    <mergeCell ref="A79:H79"/>
    <mergeCell ref="A195:H195"/>
    <mergeCell ref="A242:K242"/>
    <mergeCell ref="A393:K393"/>
    <mergeCell ref="A228:G228"/>
    <mergeCell ref="A233:J233"/>
    <mergeCell ref="A354:H354"/>
    <mergeCell ref="A3:K3"/>
    <mergeCell ref="A164:K164"/>
    <mergeCell ref="A178:H178"/>
    <mergeCell ref="A26:K26"/>
    <mergeCell ref="A28:K28"/>
    <mergeCell ref="A66:K66"/>
    <mergeCell ref="A102:K102"/>
    <mergeCell ref="A121:K121"/>
    <mergeCell ref="A91:H91"/>
    <mergeCell ref="A30:K30"/>
    <mergeCell ref="A65:H65"/>
    <mergeCell ref="A232:H232"/>
    <mergeCell ref="A152:K152"/>
    <mergeCell ref="A185:K185"/>
    <mergeCell ref="A198:J198"/>
    <mergeCell ref="A179:K179"/>
    <mergeCell ref="A192:K192"/>
    <mergeCell ref="A196:K196"/>
    <mergeCell ref="A80:K80"/>
    <mergeCell ref="A151:H151"/>
    <mergeCell ref="A36:H36"/>
    <mergeCell ref="A23:H23"/>
    <mergeCell ref="A184:H184"/>
    <mergeCell ref="A189:H189"/>
    <mergeCell ref="A120:H120"/>
    <mergeCell ref="A101:H101"/>
    <mergeCell ref="A92:K92"/>
    <mergeCell ref="A37:K37"/>
    <mergeCell ref="A24:K24"/>
    <mergeCell ref="A163:H163"/>
    <mergeCell ref="A387:J387"/>
    <mergeCell ref="A360:K360"/>
    <mergeCell ref="A355:K355"/>
    <mergeCell ref="A285:H285"/>
    <mergeCell ref="A190:K190"/>
    <mergeCell ref="A241:H241"/>
    <mergeCell ref="A227:H227"/>
    <mergeCell ref="A238:J238"/>
    <mergeCell ref="A237:H237"/>
    <mergeCell ref="A359:H359"/>
    <mergeCell ref="A301:J301"/>
    <mergeCell ref="A322:H322"/>
    <mergeCell ref="A309:H309"/>
    <mergeCell ref="A286:J286"/>
    <mergeCell ref="A299:J299"/>
    <mergeCell ref="A298:H298"/>
    <mergeCell ref="A323:K323"/>
    <mergeCell ref="A344:H344"/>
    <mergeCell ref="A385:K385"/>
    <mergeCell ref="A700:H700"/>
    <mergeCell ref="A392:H392"/>
    <mergeCell ref="A310:K310"/>
    <mergeCell ref="A315:H315"/>
    <mergeCell ref="A303:K303"/>
    <mergeCell ref="A345:K345"/>
    <mergeCell ref="A316:K316"/>
    <mergeCell ref="A623:K623"/>
    <mergeCell ref="A384:H384"/>
    <mergeCell ref="A484:J484"/>
    <mergeCell ref="A633:H633"/>
    <mergeCell ref="A567:H567"/>
    <mergeCell ref="A568:J568"/>
    <mergeCell ref="A614:H614"/>
    <mergeCell ref="A615:J615"/>
    <mergeCell ref="A618:H618"/>
    <mergeCell ref="A619:J619"/>
    <mergeCell ref="A662:K662"/>
    <mergeCell ref="A677:H677"/>
    <mergeCell ref="A622:H622"/>
    <mergeCell ref="A1:M1"/>
    <mergeCell ref="A661:H661"/>
    <mergeCell ref="A444:H444"/>
    <mergeCell ref="A445:K445"/>
    <mergeCell ref="A472:H472"/>
    <mergeCell ref="A473:K473"/>
    <mergeCell ref="A483:H483"/>
    <mergeCell ref="A704:H704"/>
    <mergeCell ref="A716:H716"/>
    <mergeCell ref="A634:K634"/>
    <mergeCell ref="A629:H629"/>
    <mergeCell ref="A630:J630"/>
    <mergeCell ref="A701:K701"/>
    <mergeCell ref="A678:K678"/>
    <mergeCell ref="A693:H693"/>
    <mergeCell ref="A694:K694"/>
  </mergeCells>
  <printOptions/>
  <pageMargins left="0.748031496062992" right="0.37" top="0.47244094488189" bottom="1.14" header="0.47244094488189" footer="0.511811023622047"/>
  <pageSetup horizontalDpi="600" verticalDpi="600" orientation="landscape" paperSize="9" scale="87" r:id="rId1"/>
  <headerFooter alignWithMargins="0">
    <oddFooter>&amp;L&amp;P&amp;C&amp;"Calibri,Standardowy"&amp;8załącznik nr 1 do oferty&amp;R&amp;"-,Standardowy"&amp;9..................................
podpis Wykonawcy</oddFooter>
  </headerFooter>
  <rowBreaks count="2" manualBreakCount="2">
    <brk id="667" max="12" man="1"/>
    <brk id="68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</dc:creator>
  <cp:keywords/>
  <dc:description/>
  <cp:lastModifiedBy>Ziuta</cp:lastModifiedBy>
  <cp:lastPrinted>2017-03-02T20:12:42Z</cp:lastPrinted>
  <dcterms:created xsi:type="dcterms:W3CDTF">2007-10-15T19:43:38Z</dcterms:created>
  <dcterms:modified xsi:type="dcterms:W3CDTF">2017-03-02T20:12:47Z</dcterms:modified>
  <cp:category/>
  <cp:version/>
  <cp:contentType/>
  <cp:contentStatus/>
</cp:coreProperties>
</file>